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4550" windowHeight="7935" firstSheet="1" activeTab="4"/>
  </bookViews>
  <sheets>
    <sheet name="งบแสดงฐานะการเงิน58" sheetId="1" r:id="rId1"/>
    <sheet name="รายละเอียดรับจ่าย58" sheetId="2" r:id="rId2"/>
    <sheet name="งบสะสม58" sheetId="3" r:id="rId3"/>
    <sheet name="งบทดลองหลังปิด58" sheetId="4" r:id="rId4"/>
    <sheet name="งบรับจ่าย58" sheetId="5" r:id="rId5"/>
  </sheets>
  <definedNames>
    <definedName name="_xlnm.Print_Area" localSheetId="3">'งบทดลองหลังปิด58'!$A$1:$K$44</definedName>
    <definedName name="_xlnm.Print_Area" localSheetId="4">'งบรับจ่าย58'!$A$1:$I$185</definedName>
    <definedName name="_xlnm.Print_Area" localSheetId="2">'งบสะสม58'!$A$1:$M$35</definedName>
    <definedName name="_xlnm.Print_Area" localSheetId="0">'งบแสดงฐานะการเงิน58'!$A$1:$W$195</definedName>
    <definedName name="_xlnm.Print_Area" localSheetId="1">'รายละเอียดรับจ่าย58'!$A$1:$I$121</definedName>
  </definedNames>
  <calcPr fullCalcOnLoad="1"/>
</workbook>
</file>

<file path=xl/sharedStrings.xml><?xml version="1.0" encoding="utf-8"?>
<sst xmlns="http://schemas.openxmlformats.org/spreadsheetml/2006/main" count="305" uniqueCount="222">
  <si>
    <t>รายการ</t>
  </si>
  <si>
    <t>รหัสบัญชี</t>
  </si>
  <si>
    <t>เดบิต</t>
  </si>
  <si>
    <t xml:space="preserve">  เครดิต</t>
  </si>
  <si>
    <t>-</t>
  </si>
  <si>
    <t>รายได้ค้างรับ</t>
  </si>
  <si>
    <t>งบกลาง</t>
  </si>
  <si>
    <t>เงินรับฝาก (หมายเหตุ 2)</t>
  </si>
  <si>
    <t>เงินสะสม</t>
  </si>
  <si>
    <t>เงินทุนสำรองเงินสะสม</t>
  </si>
  <si>
    <t>ประมาณการ</t>
  </si>
  <si>
    <t>รายรับจริง</t>
  </si>
  <si>
    <t>รายรับตามประมาณการ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</si>
  <si>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</si>
  <si>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</si>
  <si>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</si>
  <si>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</t>
  </si>
  <si>
    <t>หมวดรายได้เบ็ดเตล็ด</t>
  </si>
  <si>
    <t>+</t>
  </si>
  <si>
    <t>สูง</t>
  </si>
  <si>
    <t>ต่ำ</t>
  </si>
  <si>
    <t>รายจ่ายตามงบประมาณรายจ่าย</t>
  </si>
  <si>
    <t>หมวดค่าสาธารณูปโภค</t>
  </si>
  <si>
    <t>หมวดเงินอุดหนุน</t>
  </si>
  <si>
    <t>หมวดรายจ่ายอื่น</t>
  </si>
  <si>
    <t>หมวดค่าครุภัณฑ์ที่ดินและสิ่งก่อสร้าง</t>
  </si>
  <si>
    <t>รวมรายจ่ายตามงบประมาณรายจ่ายทั้งสิ้น</t>
  </si>
  <si>
    <t xml:space="preserve">      รายรับสูงกว่ารายจ่ายจริง</t>
  </si>
  <si>
    <t>งบเงินสะสม</t>
  </si>
  <si>
    <t xml:space="preserve">  </t>
  </si>
  <si>
    <t>รับจริง</t>
  </si>
  <si>
    <t>รายรับ (รวมทั้งสิ้น)</t>
  </si>
  <si>
    <t>ก.   รายได้จัดเก็บเอง  (รวม)</t>
  </si>
  <si>
    <t xml:space="preserve">      1.  หมวดภาษีอากร</t>
  </si>
  <si>
    <t xml:space="preserve">            1.1  ภาษีโรงเรือนและที่ดิน</t>
  </si>
  <si>
    <t xml:space="preserve">            1.2  ภาษีบำรุงท้องที่</t>
  </si>
  <si>
    <t xml:space="preserve">            1.3  ภาษีป้าย</t>
  </si>
  <si>
    <t xml:space="preserve">            1.4  อากรฆ่าสัตว์</t>
  </si>
  <si>
    <t xml:space="preserve">       2.  หมวดค่าธรรมเนียม ค่าปรับ และใบอนุญาต</t>
  </si>
  <si>
    <t xml:space="preserve">            2.1  ค่าปรับผิดสัญญา</t>
  </si>
  <si>
    <t xml:space="preserve">       3.  หมวดรายได้จากทรัพย์สิน</t>
  </si>
  <si>
    <t xml:space="preserve">            3.1  ดอกเบี้ยเงินฝากธนาคาร</t>
  </si>
  <si>
    <t>ข.    รายได้ที่รัฐจัดเก็บและจัดสรรให้ (รวม)</t>
  </si>
  <si>
    <t xml:space="preserve">        1.  หมวดภาษีอากร</t>
  </si>
  <si>
    <t xml:space="preserve">             1.2  ภาษีธุรกิจเฉพาะ</t>
  </si>
  <si>
    <t xml:space="preserve">             1.3  ภาษีสุรา</t>
  </si>
  <si>
    <t xml:space="preserve">             1.4  ภาษีสรรพสามิต</t>
  </si>
  <si>
    <t xml:space="preserve">             1.6  ค่าภาคหลวงและค่าธรรมเนียมป่าไม้</t>
  </si>
  <si>
    <t xml:space="preserve">             1.7  ค่าภาคหลวงแร่</t>
  </si>
  <si>
    <t xml:space="preserve">             1.8  ค่าภาคหลวงปิโตรเลียม</t>
  </si>
  <si>
    <t xml:space="preserve">             1.9  ค่าธรรมเนียมจดทะเบียนสิทธิและนิติกรรมที่ดิน</t>
  </si>
  <si>
    <t xml:space="preserve">              3.1  เงินอุดหนุนทั่วไป</t>
  </si>
  <si>
    <t xml:space="preserve">              3.2  เงินอุดหนุนตามวัตถุประสงค์</t>
  </si>
  <si>
    <t xml:space="preserve">              3.3  เงินอุดหนุนเฉพาะกิจ</t>
  </si>
  <si>
    <t>รายจ่าย  (รวมทั้งสิ้น)</t>
  </si>
  <si>
    <t>ก.  รายจ่ายประจำ  (รวม)</t>
  </si>
  <si>
    <t xml:space="preserve">      1.  รายจ่ายงบกลาง</t>
  </si>
  <si>
    <t xml:space="preserve">      4.  หมวดค่าตอบแทนใช้สอย และวัสดุ</t>
  </si>
  <si>
    <t xml:space="preserve">      5.  หมวดค่าสาธารณูปโภค</t>
  </si>
  <si>
    <t xml:space="preserve">      6.  หมวดเงินอุดหนุน</t>
  </si>
  <si>
    <t xml:space="preserve">      7.  หมวดรายจ่ายอื่น ๆ </t>
  </si>
  <si>
    <t>ข.  รายจ่ายเพื่อการลงทุน  (รวม)</t>
  </si>
  <si>
    <t xml:space="preserve">      1.  หมวดค่าครุภัณฑ์ที่ดินและสิ่งก่อสร้าง</t>
  </si>
  <si>
    <t>รายจ่ายจริง</t>
  </si>
  <si>
    <t xml:space="preserve">             1.10 ค่าภาษีมูลค่าเพิ่มตามพ.ร.บ.แผนกระจายอำนาจ</t>
  </si>
  <si>
    <t xml:space="preserve">             1.1  ภาษีมูลค่าเพิ่ม 1 ใน 9</t>
  </si>
  <si>
    <t>งบแสดงฐานะการเงิน</t>
  </si>
  <si>
    <t xml:space="preserve">        หมายเหตุ        ประกอบงบแสดงฐานะการเงิน</t>
  </si>
  <si>
    <t>เงินประกันสัญญา</t>
  </si>
  <si>
    <t xml:space="preserve">                รวม</t>
  </si>
  <si>
    <t xml:space="preserve">  หมายเหตุ             ประกอบงบแสดงฐานะการเงิน</t>
  </si>
  <si>
    <t xml:space="preserve">     หนี้สินและเงินสะสม</t>
  </si>
  <si>
    <t>งบทดลอง (หลังปิดบัญชี)</t>
  </si>
  <si>
    <t>110201</t>
  </si>
  <si>
    <t xml:space="preserve">              เงินทุนสำรองเงินสะสม  25%</t>
  </si>
  <si>
    <t>หมวดภาษีจัดสรร</t>
  </si>
  <si>
    <t xml:space="preserve">            3.2  ค่าเช่าสถานที่และบริการ</t>
  </si>
  <si>
    <t xml:space="preserve">      2.  หมวดเงินเดือน(ฝ่ายการเมือง)</t>
  </si>
  <si>
    <t xml:space="preserve">      3.  หมวดเงินเดือน(ฝ่ายประจำ)</t>
  </si>
  <si>
    <t xml:space="preserve">    รวมเงินสะสมทั้งหมด</t>
  </si>
  <si>
    <t xml:space="preserve">            2.4  ค่าธรรมเนียมจดทะเบียนพาณิชย์</t>
  </si>
  <si>
    <t xml:space="preserve">             1.5  ค่าธรรมเนียมน้ำบาดาล</t>
  </si>
  <si>
    <t>รวม</t>
  </si>
  <si>
    <t>องค์การบริหารส่วนตำบลสามพระยา</t>
  </si>
  <si>
    <t>องค์การบริหารส่วนตำบลสามพระยา  อำเภอชะอำ  จัหวัดเพชรบุรี</t>
  </si>
  <si>
    <t xml:space="preserve">เงินฝากธนาคาร (ออมทรัพย์) เลขที่ 104-2-16372-3 </t>
  </si>
  <si>
    <t xml:space="preserve">เงินฝากธนาคาร (ออมทรัพย์) เลขที่ 104-2-31194-0  </t>
  </si>
  <si>
    <t xml:space="preserve">เงินฝากธนาคาร (กระแสรายวัน) เลขที่ 717-6-01624-0 </t>
  </si>
  <si>
    <r>
      <t>บวก</t>
    </r>
    <r>
      <rPr>
        <sz val="16"/>
        <rFont val="TH SarabunPSK"/>
        <family val="2"/>
      </rPr>
      <t xml:space="preserve">      รับจริงสูงกว่ารายจ่ายจริง</t>
    </r>
  </si>
  <si>
    <t>องค์การบริหารส่วนตำบลสามพระยา  อำเภอชะอำ   จังหวัดเพชรบุรี</t>
  </si>
  <si>
    <t>เงินฝากธนาคาร (กระแสรายวัน) เลขที่ 104-5-00006-1</t>
  </si>
  <si>
    <t>เงินฝากธนาคาร (ประจำ) เลขที่ 104-4-11207-5</t>
  </si>
  <si>
    <t>เงินรายจ่ายค้างจ่าย</t>
  </si>
  <si>
    <t xml:space="preserve">           รายจ่ายค้างจ่าย(เบิกตัดปี)</t>
  </si>
  <si>
    <r>
      <t>หัก</t>
    </r>
    <r>
      <rPr>
        <sz val="16"/>
        <rFont val="TH SarabunPSK"/>
        <family val="2"/>
      </rPr>
      <t xml:space="preserve">       จ่ายขาดเงินสะสม</t>
    </r>
  </si>
  <si>
    <t>110202</t>
  </si>
  <si>
    <t>หมวดเงินอุดหนุนทั่วไป</t>
  </si>
  <si>
    <t xml:space="preserve">หมวดค่าตอบแทน </t>
  </si>
  <si>
    <t>หมวดค่าวัสดุ</t>
  </si>
  <si>
    <t>หมวดค่าใช้สอย</t>
  </si>
  <si>
    <t xml:space="preserve">     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</si>
  <si>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</si>
  <si>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รวมเงินรายรับทั้งสิ้น</t>
  </si>
  <si>
    <t>รวมเงินอุดหนุนที่รัฐบาลให้โดยระบุวัตถุประสงค์</t>
  </si>
  <si>
    <t>รายจ่ายที่จ่ายเงินอุดหนุนที่รัฐบาลให้โดยระบุวัตถุประสงค์</t>
  </si>
  <si>
    <t>รวมรายจ่ายทั้งสิ้น</t>
  </si>
  <si>
    <t xml:space="preserve">(ลงชื่อ).............................................   (ลงชื่อ)...................................           (ลงชื่อ)....................................... </t>
  </si>
  <si>
    <t>ค่าครุภัณฑ์</t>
  </si>
  <si>
    <t>ค่าที่ดินและสิ่งก่อสร้าง</t>
  </si>
  <si>
    <t>หมวดค่าครุภัณฑ์</t>
  </si>
  <si>
    <t>หมวดเงินเดือน</t>
  </si>
  <si>
    <t>เงินฝากธนาคาร (ออมทรัพย์) เลขที่ 717-0-34019-4</t>
  </si>
  <si>
    <t>เงินฝากธนาคาร (กระแสรายวัน) เลขที่ 717-6-01646-1</t>
  </si>
  <si>
    <t>เงินอุดหนุนเฉพาะกิจฝากจังหวัด</t>
  </si>
  <si>
    <t>เงินอุดหนุนเฉพาะกิจค้างจ่าย</t>
  </si>
  <si>
    <t>รับเงินคืนเงินประกันสังคม</t>
  </si>
  <si>
    <t xml:space="preserve">            2.3 ค่าปรับจราจรทางบก</t>
  </si>
  <si>
    <t xml:space="preserve">         2.  หมวดเงินอุดหนุน</t>
  </si>
  <si>
    <t xml:space="preserve">                     เงินเดือนครู</t>
  </si>
  <si>
    <t xml:space="preserve">                     เงินเดือนผู้ดูแลเด็ก</t>
  </si>
  <si>
    <t xml:space="preserve">                     เบี้ยยังชีพผู้สูงอายุ</t>
  </si>
  <si>
    <t xml:space="preserve">                     เบี้ยยังชีพผู้พิการ</t>
  </si>
  <si>
    <t xml:space="preserve">        4.  หมวดรายได้จากการพาณิชย์</t>
  </si>
  <si>
    <t xml:space="preserve">        5.  หมวดรายได้เบ็ดเตล็ด</t>
  </si>
  <si>
    <t xml:space="preserve">             5.1  ค่าขายแบบแปลน</t>
  </si>
  <si>
    <t xml:space="preserve">             5.2  รายได้เบ็ดเตล็ดอื่น ๆ </t>
  </si>
  <si>
    <t xml:space="preserve">           1.1 ค่าครุภัณฑ์</t>
  </si>
  <si>
    <t xml:space="preserve">           1.2 ค่าที่ดินและสิ่งก่อสร้าง</t>
  </si>
  <si>
    <t xml:space="preserve">            4.1 ค่าตอบแทน</t>
  </si>
  <si>
    <t xml:space="preserve">            4.2 ค่าใช้สอย</t>
  </si>
  <si>
    <t xml:space="preserve">            4.3 ค่าวัสดุ</t>
  </si>
  <si>
    <t xml:space="preserve">สินทรัพย์ </t>
  </si>
  <si>
    <t xml:space="preserve"> </t>
  </si>
  <si>
    <t>ธนาคารเพื่อการเกษตรและสหกรณ์การเกษตร</t>
  </si>
  <si>
    <t xml:space="preserve">  เลขที่ 104-2-16372-3 </t>
  </si>
  <si>
    <t xml:space="preserve">  เลขที่ 104-2-31194-0  </t>
  </si>
  <si>
    <t xml:space="preserve">  เลขที่ 104-4-11207-5</t>
  </si>
  <si>
    <t>ออมทรัพย์</t>
  </si>
  <si>
    <t>ประจำ</t>
  </si>
  <si>
    <t>กระแสรายวัน</t>
  </si>
  <si>
    <t xml:space="preserve">  เลขที่ 104-5-00006-1 </t>
  </si>
  <si>
    <t>สาขาชะอำ</t>
  </si>
  <si>
    <t>ธนาคารกรุงไทย</t>
  </si>
  <si>
    <t xml:space="preserve">  เลขที่ 717-0-34019-4</t>
  </si>
  <si>
    <t xml:space="preserve">  เลขที่ 717-6-01646 -1</t>
  </si>
  <si>
    <t xml:space="preserve">  เลขที่ 717-6-01624-0 </t>
  </si>
  <si>
    <t xml:space="preserve">รายจ่ายค้างจ่าย   </t>
  </si>
  <si>
    <t xml:space="preserve">จำนวน </t>
  </si>
  <si>
    <t>บาท</t>
  </si>
  <si>
    <t>หมวด</t>
  </si>
  <si>
    <t>ประเภทรายจ่าย</t>
  </si>
  <si>
    <t>งาน</t>
  </si>
  <si>
    <t>โครงการ</t>
  </si>
  <si>
    <t>จำนวน</t>
  </si>
  <si>
    <t>ค่าที่ดินและ</t>
  </si>
  <si>
    <t>สิ่งก่อสร้าง</t>
  </si>
  <si>
    <t>บริหารทั่วไป</t>
  </si>
  <si>
    <t xml:space="preserve">รายจ่ายค้างจ่าย  (รายจ่ายที่ก่อหนี้ผูกพัน)  </t>
  </si>
  <si>
    <t xml:space="preserve">รายจ่ายค้างจ่าย  (รายจ่ายที่ไม่ก่อหนี้ผูกพัน)  </t>
  </si>
  <si>
    <t>เงินส่วนลดภาษีบำรุงท้องที่ 6%</t>
  </si>
  <si>
    <t>เงินค่าใช้จ่ายภาษีบำรุงท้องที่ 5%</t>
  </si>
  <si>
    <t>เงินเศรษฐกิจชุมชน</t>
  </si>
  <si>
    <t>รวมหนี้สิน</t>
  </si>
  <si>
    <t xml:space="preserve">เงินทุนสำรองเงินสะสม  </t>
  </si>
  <si>
    <t>รวมเงินสะสม</t>
  </si>
  <si>
    <t>รวมหนี้สินและเงินสะสม</t>
  </si>
  <si>
    <t>เงินฝากธนาคาร (หมายเหตุ 1)</t>
  </si>
  <si>
    <t>เงินฝากธนาคาร  (หมายเหตุ 1)</t>
  </si>
  <si>
    <t>หมายเหตุ 2</t>
  </si>
  <si>
    <t xml:space="preserve">  เงินรับฝาก  </t>
  </si>
  <si>
    <t xml:space="preserve"> (หมายเหตุ 3)</t>
  </si>
  <si>
    <t>รายจ่ายค้างจ่าย (หมายเหตุ 2)</t>
  </si>
  <si>
    <t>เงินรับฝาก(หมายเหตุ 3)</t>
  </si>
  <si>
    <t>รวมสินทรัพย์</t>
  </si>
  <si>
    <t xml:space="preserve"> (หมายเหตุ 4)</t>
  </si>
  <si>
    <t>เงินสะสม  (หมายเหตุ 5)</t>
  </si>
  <si>
    <t>เงินอุดหนุนเฉพาะกิจค้างจ่าย(หมายเหตุ 4)</t>
  </si>
  <si>
    <t>หมายเหตุ 5</t>
  </si>
  <si>
    <t>ทุนทรัพย์สิน</t>
  </si>
  <si>
    <t>ทุนทรัพย์สิน(หมายเหตุ6)</t>
  </si>
  <si>
    <t>งบรายรับ - รายจ่ายตามงบประมาณประจำปี 2558</t>
  </si>
  <si>
    <t>ณ  วันที่  1  ตุลาคม  2557 ถึงวันที่  30  กันยายน  2558</t>
  </si>
  <si>
    <t xml:space="preserve">      (นางสาวอรทัย  แก้วศิริ)                (นายเชิงชาย    ศรียานงค์)                  (นายสุชาติ  ทรัพย์มา)</t>
  </si>
  <si>
    <t xml:space="preserve">           หัวหน้าสำนักปลัด              ปลัดองค์การบริหารส่วนตำบล               นายกองค์การบริหารส่วนตำบล</t>
  </si>
  <si>
    <t>บัญชีรายละเอียดรายรับ - รายจ่ายประจำปีงบประมาณ 2558</t>
  </si>
  <si>
    <t xml:space="preserve">            2.2  ค่าธรรมเนียมอื่นๆ</t>
  </si>
  <si>
    <t xml:space="preserve">             1.12 ค่าอากรประมง</t>
  </si>
  <si>
    <t xml:space="preserve">             1.11 ค่าภาษีท้องถิ่นจัดเก็บควบคู่</t>
  </si>
  <si>
    <t>ค.รายจ่ายจากเงินอุดหนุน</t>
  </si>
  <si>
    <t xml:space="preserve">                     เงินประกันสังคม</t>
  </si>
  <si>
    <t xml:space="preserve">                     เงินอุดหนุนเฉพาะกิจ  ถนนรีไซกิ้ง</t>
  </si>
  <si>
    <t xml:space="preserve">                     เงินอุดหนุนเฉพาะกิจ  ค่าวัสดุการศึกษา</t>
  </si>
  <si>
    <t xml:space="preserve">                     เงินอุดหนุนทั่วไประบุวัตถุประสงค์</t>
  </si>
  <si>
    <t xml:space="preserve"> ณ  วันที่  30  กันยายน   2558</t>
  </si>
  <si>
    <t xml:space="preserve">             ค่าครุภัณฑ์</t>
  </si>
  <si>
    <t>โครงการจัดซื้อรถยต์บรรทุกกระเช้า</t>
  </si>
  <si>
    <t>ซ่อมไฟฟ้า</t>
  </si>
  <si>
    <t xml:space="preserve">จำนวน  2742000 บาท </t>
  </si>
  <si>
    <t>ขยายเขตไฟฟ้า หมู่ 1</t>
  </si>
  <si>
    <t>วางท่อระบายน้ำคอนกรีตเสริมเหล็ก ม.2</t>
  </si>
  <si>
    <t>วางท่อระบายน้ำคอนกรีตเสริมเหล็ก ม.3</t>
  </si>
  <si>
    <t>ปรับปรุงต่อเติมศาลาเอนกประสงค์ ม.3</t>
  </si>
  <si>
    <t xml:space="preserve">          หัวหน้าสำนักปลัด              ปลัดองค์การบริหารส่วนตำบล               นายกองค์การบริหารส่วนตำบล</t>
  </si>
  <si>
    <t>เงินค่ารักษาพยาบาลจ่ายตรง</t>
  </si>
  <si>
    <t>เงินศูนย์ข้อมูลข่าวสารระดับอำเภอ</t>
  </si>
  <si>
    <t>โครงการซ่อมสร้างถนนลาดยางบ้านหนองไทร-บ้านดอนมะกอก</t>
  </si>
  <si>
    <t>หมู่ที่ 4 เชื่อมหมู่ที่ 3  บ้านดอนมะกอก</t>
  </si>
  <si>
    <t>ณ  วันที่  30  กันยายน  2558</t>
  </si>
  <si>
    <t xml:space="preserve">             เงินสะสม  1 ตุลาคม 2557</t>
  </si>
  <si>
    <t xml:space="preserve">              เงินสะสมที่นำไปใช้ได้ 30 ก.ย. 2558</t>
  </si>
  <si>
    <t xml:space="preserve">            เงินทุนสำรองเงินสะสม ณ วันที่ 30 กันยายน 2558</t>
  </si>
  <si>
    <t xml:space="preserve">                   1.  เงินทุนสำรองสะสม 25% 1 ต.ค.57</t>
  </si>
  <si>
    <r>
      <t xml:space="preserve">                   </t>
    </r>
    <r>
      <rPr>
        <u val="single"/>
        <sz val="16"/>
        <rFont val="TH SarabunPSK"/>
        <family val="2"/>
      </rPr>
      <t xml:space="preserve">บวก </t>
    </r>
    <r>
      <rPr>
        <sz val="16"/>
        <rFont val="TH SarabunPSK"/>
        <family val="2"/>
      </rPr>
      <t xml:space="preserve"> เงินสะสม25 % 30 ก.ย.58</t>
    </r>
  </si>
  <si>
    <t>ณ  วันที่   30  กันยายน     2558</t>
  </si>
  <si>
    <t>รักษาราชการแทน ผู้อำนวยการกองคลัง</t>
  </si>
  <si>
    <t xml:space="preserve">(ลงชื่อ).............................................       (ลงชื่อ)...................................             (ลงชื่อ)....................................... </t>
  </si>
  <si>
    <t xml:space="preserve">      (นางสาวอรทัย  แก้วศิริ)                  (นายเชิงชาย    ศรียานงค์)                    (นายสุชาติ  ทรัพย์มา)</t>
  </si>
  <si>
    <t xml:space="preserve">          หัวหน้าสำนักปลัด                  ปลัดองค์การบริหารส่วนตำบล                 นายกองค์การบริหารส่วนตำบล</t>
  </si>
  <si>
    <t xml:space="preserve">(ลงชื่อ).............................................     (ลงชื่อ)...................................             (ลงชื่อ)....................................... </t>
  </si>
  <si>
    <t xml:space="preserve">          หัวหน้าสำนักปลัด                ปลัดองค์การบริหารส่วนตำบล                 นายกองค์การบริหารส่วนตำบล</t>
  </si>
  <si>
    <t xml:space="preserve">จำนวน  1,634,000 บาท </t>
  </si>
  <si>
    <t>ลูกหนี้เงินสะสม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</si>
</sst>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</numFmts>
  <fonts count="46">
    <font>
      <sz val="14"/>
      <name val="Angsana New"/>
      <family val="0"/>
    </font>
    <font>
      <sz val="8"/>
      <name val="Angsana New"/>
      <family val="1"/>
    </font>
    <font>
      <sz val="14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Arial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43" fontId="2" fillId="0" borderId="11" xfId="33" applyNumberFormat="1" applyFont="1" applyBorder="1" applyAlignment="1">
      <alignment horizontal="right"/>
    </xf>
    <xf numFmtId="43" fontId="2" fillId="0" borderId="13" xfId="0" applyNumberFormat="1" applyFont="1" applyBorder="1" applyAlignment="1">
      <alignment horizontal="center"/>
    </xf>
    <xf numFmtId="43" fontId="2" fillId="0" borderId="14" xfId="33" applyNumberFormat="1" applyFont="1" applyBorder="1" applyAlignment="1">
      <alignment/>
    </xf>
    <xf numFmtId="43" fontId="2" fillId="0" borderId="15" xfId="33" applyNumberFormat="1" applyFont="1" applyBorder="1" applyAlignment="1">
      <alignment/>
    </xf>
    <xf numFmtId="43" fontId="2" fillId="0" borderId="16" xfId="0" applyNumberFormat="1" applyFont="1" applyBorder="1" applyAlignment="1">
      <alignment horizontal="center"/>
    </xf>
    <xf numFmtId="43" fontId="2" fillId="0" borderId="12" xfId="33" applyNumberFormat="1" applyFont="1" applyBorder="1" applyAlignment="1">
      <alignment/>
    </xf>
    <xf numFmtId="43" fontId="2" fillId="0" borderId="13" xfId="0" applyNumberFormat="1" applyFont="1" applyBorder="1" applyAlignment="1" quotePrefix="1">
      <alignment horizontal="center"/>
    </xf>
    <xf numFmtId="43" fontId="2" fillId="0" borderId="11" xfId="33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7" xfId="33" applyNumberFormat="1" applyFont="1" applyBorder="1" applyAlignment="1">
      <alignment/>
    </xf>
    <xf numFmtId="43" fontId="2" fillId="0" borderId="18" xfId="0" applyNumberFormat="1" applyFont="1" applyBorder="1" applyAlignment="1">
      <alignment horizontal="center"/>
    </xf>
    <xf numFmtId="43" fontId="2" fillId="0" borderId="19" xfId="33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43" fontId="5" fillId="0" borderId="10" xfId="33" applyFont="1" applyBorder="1" applyAlignment="1">
      <alignment/>
    </xf>
    <xf numFmtId="0" fontId="5" fillId="0" borderId="0" xfId="0" applyFont="1" applyAlignment="1">
      <alignment horizontal="left"/>
    </xf>
    <xf numFmtId="43" fontId="5" fillId="0" borderId="10" xfId="33" applyFont="1" applyBorder="1" applyAlignment="1">
      <alignment horizontal="right"/>
    </xf>
    <xf numFmtId="43" fontId="5" fillId="0" borderId="20" xfId="33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43" fontId="2" fillId="0" borderId="27" xfId="33" applyNumberFormat="1" applyFont="1" applyBorder="1" applyAlignment="1">
      <alignment/>
    </xf>
    <xf numFmtId="43" fontId="2" fillId="0" borderId="27" xfId="33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43" fontId="2" fillId="0" borderId="27" xfId="33" applyNumberFormat="1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3" fontId="2" fillId="0" borderId="26" xfId="33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3" fontId="2" fillId="0" borderId="10" xfId="33" applyNumberFormat="1" applyFont="1" applyBorder="1" applyAlignment="1">
      <alignment horizontal="center"/>
    </xf>
    <xf numFmtId="43" fontId="2" fillId="0" borderId="26" xfId="33" applyNumberFormat="1" applyFont="1" applyBorder="1" applyAlignment="1">
      <alignment horizontal="center"/>
    </xf>
    <xf numFmtId="43" fontId="2" fillId="0" borderId="26" xfId="33" applyNumberFormat="1" applyFont="1" applyBorder="1" applyAlignment="1">
      <alignment horizontal="right"/>
    </xf>
    <xf numFmtId="43" fontId="2" fillId="0" borderId="22" xfId="33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" fontId="2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5" fillId="0" borderId="0" xfId="33" applyFont="1" applyAlignment="1">
      <alignment horizontal="center"/>
    </xf>
    <xf numFmtId="43" fontId="5" fillId="0" borderId="0" xfId="33" applyFont="1" applyAlignment="1">
      <alignment/>
    </xf>
    <xf numFmtId="0" fontId="5" fillId="0" borderId="0" xfId="0" applyFont="1" applyBorder="1" applyAlignment="1">
      <alignment/>
    </xf>
    <xf numFmtId="43" fontId="5" fillId="0" borderId="0" xfId="33" applyFont="1" applyBorder="1" applyAlignment="1">
      <alignment horizontal="center"/>
    </xf>
    <xf numFmtId="43" fontId="5" fillId="0" borderId="0" xfId="33" applyFont="1" applyBorder="1" applyAlignment="1">
      <alignment horizontal="right"/>
    </xf>
    <xf numFmtId="43" fontId="5" fillId="0" borderId="28" xfId="33" applyFont="1" applyBorder="1" applyAlignment="1">
      <alignment horizontal="right"/>
    </xf>
    <xf numFmtId="43" fontId="2" fillId="0" borderId="0" xfId="33" applyNumberFormat="1" applyFont="1" applyBorder="1" applyAlignment="1">
      <alignment horizontal="center"/>
    </xf>
    <xf numFmtId="43" fontId="2" fillId="0" borderId="0" xfId="33" applyFont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22" xfId="0" applyNumberFormat="1" applyFont="1" applyBorder="1" applyAlignment="1">
      <alignment/>
    </xf>
    <xf numFmtId="43" fontId="2" fillId="0" borderId="0" xfId="33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5" xfId="46" applyFont="1" applyBorder="1" applyAlignment="1">
      <alignment/>
      <protection/>
    </xf>
    <xf numFmtId="43" fontId="2" fillId="0" borderId="26" xfId="33" applyFont="1" applyBorder="1" applyAlignment="1">
      <alignment/>
    </xf>
    <xf numFmtId="0" fontId="2" fillId="0" borderId="0" xfId="46" applyFont="1" applyBorder="1" applyAlignment="1">
      <alignment/>
      <protection/>
    </xf>
    <xf numFmtId="0" fontId="2" fillId="0" borderId="15" xfId="46" applyFont="1" applyBorder="1" applyAlignment="1">
      <alignment/>
      <protection/>
    </xf>
    <xf numFmtId="43" fontId="2" fillId="0" borderId="14" xfId="33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7" xfId="0" applyFont="1" applyBorder="1" applyAlignment="1">
      <alignment/>
    </xf>
    <xf numFmtId="43" fontId="7" fillId="0" borderId="27" xfId="33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43" fontId="7" fillId="0" borderId="13" xfId="33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3" fontId="7" fillId="0" borderId="12" xfId="33" applyNumberFormat="1" applyFont="1" applyBorder="1" applyAlignment="1">
      <alignment/>
    </xf>
    <xf numFmtId="43" fontId="7" fillId="0" borderId="12" xfId="33" applyNumberFormat="1" applyFont="1" applyBorder="1" applyAlignment="1">
      <alignment horizontal="center"/>
    </xf>
    <xf numFmtId="43" fontId="2" fillId="0" borderId="14" xfId="33" applyFont="1" applyBorder="1" applyAlignment="1">
      <alignment/>
    </xf>
    <xf numFmtId="43" fontId="2" fillId="0" borderId="22" xfId="33" applyFont="1" applyBorder="1" applyAlignment="1">
      <alignment/>
    </xf>
    <xf numFmtId="43" fontId="2" fillId="0" borderId="0" xfId="33" applyFont="1" applyBorder="1" applyAlignment="1">
      <alignment/>
    </xf>
    <xf numFmtId="0" fontId="7" fillId="0" borderId="10" xfId="0" applyFont="1" applyBorder="1" applyAlignment="1">
      <alignment/>
    </xf>
    <xf numFmtId="43" fontId="7" fillId="0" borderId="14" xfId="33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4" xfId="33" applyNumberFormat="1" applyFont="1" applyBorder="1" applyAlignment="1">
      <alignment/>
    </xf>
    <xf numFmtId="0" fontId="4" fillId="0" borderId="0" xfId="0" applyFont="1" applyAlignment="1">
      <alignment horizontal="left"/>
    </xf>
    <xf numFmtId="4" fontId="2" fillId="0" borderId="0" xfId="33" applyNumberFormat="1" applyFont="1" applyBorder="1" applyAlignment="1">
      <alignment/>
    </xf>
    <xf numFmtId="4" fontId="2" fillId="0" borderId="0" xfId="33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0" xfId="33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3" fontId="4" fillId="0" borderId="14" xfId="33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3" xfId="33" applyNumberFormat="1" applyFont="1" applyBorder="1" applyAlignment="1">
      <alignment/>
    </xf>
    <xf numFmtId="4" fontId="2" fillId="0" borderId="13" xfId="33" applyNumberFormat="1" applyFont="1" applyBorder="1" applyAlignment="1">
      <alignment horizontal="right"/>
    </xf>
    <xf numFmtId="43" fontId="2" fillId="0" borderId="13" xfId="33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3" xfId="33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20" xfId="0" applyFont="1" applyBorder="1" applyAlignment="1">
      <alignment/>
    </xf>
    <xf numFmtId="4" fontId="11" fillId="0" borderId="13" xfId="33" applyNumberFormat="1" applyFont="1" applyBorder="1" applyAlignment="1">
      <alignment horizontal="right"/>
    </xf>
    <xf numFmtId="43" fontId="11" fillId="0" borderId="13" xfId="33" applyFont="1" applyBorder="1" applyAlignment="1">
      <alignment horizontal="right"/>
    </xf>
    <xf numFmtId="43" fontId="5" fillId="0" borderId="13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4" fillId="0" borderId="28" xfId="0" applyNumberFormat="1" applyFont="1" applyBorder="1" applyAlignment="1">
      <alignment/>
    </xf>
    <xf numFmtId="43" fontId="4" fillId="0" borderId="28" xfId="33" applyFont="1" applyBorder="1" applyAlignment="1">
      <alignment horizontal="center"/>
    </xf>
    <xf numFmtId="43" fontId="4" fillId="0" borderId="28" xfId="33" applyFont="1" applyBorder="1" applyAlignment="1">
      <alignment/>
    </xf>
    <xf numFmtId="0" fontId="4" fillId="0" borderId="0" xfId="0" applyFont="1" applyBorder="1" applyAlignment="1">
      <alignment/>
    </xf>
    <xf numFmtId="43" fontId="4" fillId="0" borderId="28" xfId="33" applyFont="1" applyBorder="1" applyAlignment="1">
      <alignment horizontal="right"/>
    </xf>
    <xf numFmtId="43" fontId="4" fillId="0" borderId="0" xfId="33" applyFont="1" applyAlignment="1">
      <alignment/>
    </xf>
    <xf numFmtId="43" fontId="4" fillId="0" borderId="0" xfId="33" applyFont="1" applyAlignment="1">
      <alignment horizontal="right"/>
    </xf>
    <xf numFmtId="43" fontId="2" fillId="0" borderId="0" xfId="33" applyFont="1" applyAlignment="1">
      <alignment horizontal="center"/>
    </xf>
    <xf numFmtId="43" fontId="2" fillId="0" borderId="26" xfId="33" applyFont="1" applyBorder="1" applyAlignment="1">
      <alignment horizontal="right"/>
    </xf>
    <xf numFmtId="43" fontId="2" fillId="0" borderId="26" xfId="33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12" xfId="33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view="pageBreakPreview" zoomScaleSheetLayoutView="100" zoomScalePageLayoutView="0" workbookViewId="0" topLeftCell="A187">
      <selection activeCell="F201" sqref="F201"/>
    </sheetView>
  </sheetViews>
  <sheetFormatPr defaultColWidth="9.33203125" defaultRowHeight="21"/>
  <cols>
    <col min="1" max="1" width="12.5" style="1" customWidth="1"/>
    <col min="2" max="2" width="13.33203125" style="1" customWidth="1"/>
    <col min="3" max="3" width="11.83203125" style="1" customWidth="1"/>
    <col min="4" max="4" width="3.66015625" style="1" hidden="1" customWidth="1"/>
    <col min="5" max="5" width="12" style="1" customWidth="1"/>
    <col min="6" max="6" width="12.5" style="1" customWidth="1"/>
    <col min="7" max="7" width="1.3359375" style="1" hidden="1" customWidth="1"/>
    <col min="8" max="11" width="9.33203125" style="1" hidden="1" customWidth="1"/>
    <col min="12" max="12" width="17.5" style="1" customWidth="1"/>
    <col min="13" max="13" width="18.16015625" style="1" customWidth="1"/>
    <col min="14" max="18" width="9.33203125" style="1" customWidth="1"/>
    <col min="19" max="19" width="9.5" style="1" customWidth="1"/>
    <col min="20" max="20" width="4" style="1" customWidth="1"/>
    <col min="21" max="16384" width="9.33203125" style="1" customWidth="1"/>
  </cols>
  <sheetData>
    <row r="1" spans="1:13" ht="2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21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21">
      <c r="A3" s="196" t="s">
        <v>193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21">
      <c r="A4" s="199" t="s">
        <v>131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21">
      <c r="A5" s="1" t="s">
        <v>179</v>
      </c>
      <c r="B5" s="89"/>
      <c r="C5" s="25"/>
      <c r="D5" s="25"/>
      <c r="E5" s="25"/>
      <c r="F5" s="25"/>
      <c r="G5" s="25"/>
      <c r="H5" s="25"/>
      <c r="I5" s="25"/>
      <c r="J5" s="25"/>
      <c r="K5" s="25"/>
      <c r="L5" s="25"/>
      <c r="M5" s="88">
        <v>7276200</v>
      </c>
    </row>
    <row r="6" spans="1:13" ht="21">
      <c r="A6" s="1" t="s">
        <v>166</v>
      </c>
      <c r="B6" s="89"/>
      <c r="C6" s="25"/>
      <c r="D6" s="25"/>
      <c r="E6" s="25"/>
      <c r="F6" s="25"/>
      <c r="G6" s="25"/>
      <c r="H6" s="25"/>
      <c r="I6" s="25"/>
      <c r="J6" s="25"/>
      <c r="K6" s="25"/>
      <c r="L6" s="25"/>
      <c r="M6" s="91">
        <v>41686783.08</v>
      </c>
    </row>
    <row r="7" spans="1:13" ht="21">
      <c r="A7" s="1" t="s">
        <v>113</v>
      </c>
      <c r="B7" s="89"/>
      <c r="C7" s="25"/>
      <c r="D7" s="25"/>
      <c r="E7" s="25"/>
      <c r="F7" s="25"/>
      <c r="G7" s="25"/>
      <c r="H7" s="25"/>
      <c r="I7" s="25"/>
      <c r="J7" s="25"/>
      <c r="K7" s="25"/>
      <c r="L7" s="25"/>
      <c r="M7" s="88">
        <v>1168000</v>
      </c>
    </row>
    <row r="8" spans="1:13" ht="21">
      <c r="A8" s="86"/>
      <c r="B8" s="122"/>
      <c r="C8" s="25"/>
      <c r="D8" s="25"/>
      <c r="E8" s="25"/>
      <c r="F8" s="25"/>
      <c r="G8" s="25"/>
      <c r="H8" s="25"/>
      <c r="I8" s="25"/>
      <c r="J8" s="25"/>
      <c r="K8" s="25"/>
      <c r="L8" s="25"/>
      <c r="M8" s="87"/>
    </row>
    <row r="9" spans="2:13" ht="21.75" thickBot="1">
      <c r="B9" s="182" t="s">
        <v>173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1">
        <f>SUM(M5:M8)</f>
        <v>50130983.08</v>
      </c>
    </row>
    <row r="10" spans="1:13" ht="21.75" thickTop="1">
      <c r="A10" s="199" t="s">
        <v>71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3" ht="21">
      <c r="A11" s="25" t="s">
        <v>178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78">
        <v>7276200</v>
      </c>
    </row>
    <row r="12" spans="1:13" ht="21">
      <c r="A12" s="25" t="s">
        <v>171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78">
        <v>5009000</v>
      </c>
    </row>
    <row r="13" spans="1:13" ht="21">
      <c r="A13" s="25" t="s">
        <v>172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90">
        <v>651016.41</v>
      </c>
    </row>
    <row r="14" spans="1:13" ht="21">
      <c r="A14" s="25" t="s">
        <v>176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90">
        <v>1168000</v>
      </c>
    </row>
    <row r="15" spans="1:13" ht="21.75" thickBot="1">
      <c r="A15" s="25"/>
      <c r="B15" s="149" t="s">
        <v>162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180">
        <f>SUM(M12:M14)</f>
        <v>6828016.41</v>
      </c>
    </row>
    <row r="16" spans="1:13" ht="21.75" thickTop="1">
      <c r="A16" s="25" t="s">
        <v>175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178">
        <v>20617390.04</v>
      </c>
    </row>
    <row r="17" spans="1:13" ht="21">
      <c r="A17" s="25" t="s">
        <v>163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178">
        <v>15409376.63</v>
      </c>
    </row>
    <row r="18" spans="1:13" ht="21">
      <c r="A18" s="25"/>
      <c r="B18" s="149" t="s">
        <v>164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78">
        <f>SUM(M16:M17)</f>
        <v>36026766.67</v>
      </c>
    </row>
    <row r="19" spans="1:15" ht="21.75" thickBot="1">
      <c r="A19" s="25"/>
      <c r="B19" s="112" t="s">
        <v>165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179">
        <f>M15+M18+M11</f>
        <v>50130983.08</v>
      </c>
      <c r="O19" s="1">
        <f>50130983.08-54637416.08</f>
        <v>-4506433</v>
      </c>
    </row>
    <row r="20" spans="1:13" ht="21.75" thickTop="1">
      <c r="A20" s="19"/>
      <c r="B20" s="19"/>
      <c r="C20" s="19"/>
      <c r="D20" s="19"/>
      <c r="E20" s="19"/>
      <c r="F20" s="89"/>
      <c r="G20" s="19"/>
      <c r="H20" s="19"/>
      <c r="I20" s="19"/>
      <c r="J20" s="19"/>
      <c r="K20" s="19"/>
      <c r="L20" s="19"/>
      <c r="M20" s="19"/>
    </row>
    <row r="21" spans="1:13" ht="21">
      <c r="A21" s="19"/>
      <c r="B21" s="19"/>
      <c r="C21" s="19"/>
      <c r="D21" s="19"/>
      <c r="E21" s="19"/>
      <c r="F21" s="89"/>
      <c r="G21" s="19"/>
      <c r="H21" s="19"/>
      <c r="I21" s="19"/>
      <c r="J21" s="19"/>
      <c r="K21" s="19"/>
      <c r="L21" s="19"/>
      <c r="M21" s="19"/>
    </row>
    <row r="22" spans="1:12" ht="21">
      <c r="A22" s="19"/>
      <c r="B22" s="19"/>
      <c r="C22" s="19"/>
      <c r="D22" s="19"/>
      <c r="E22" s="19"/>
      <c r="F22" s="89"/>
      <c r="G22" s="19"/>
      <c r="H22" s="19"/>
      <c r="I22" s="19"/>
      <c r="J22" s="19"/>
      <c r="K22" s="19"/>
      <c r="L22" s="19"/>
    </row>
    <row r="23" spans="1:13" ht="21">
      <c r="A23" s="19"/>
      <c r="B23" s="19"/>
      <c r="C23" s="19"/>
      <c r="D23" s="19"/>
      <c r="E23" s="19"/>
      <c r="F23" s="89"/>
      <c r="G23" s="19"/>
      <c r="H23" s="19"/>
      <c r="I23" s="19"/>
      <c r="J23" s="19"/>
      <c r="K23" s="19"/>
      <c r="L23" s="19"/>
      <c r="M23" s="19"/>
    </row>
    <row r="24" spans="1:13" ht="21">
      <c r="A24" s="19"/>
      <c r="B24" s="19"/>
      <c r="C24" s="19"/>
      <c r="D24" s="19"/>
      <c r="E24" s="19"/>
      <c r="F24" s="89"/>
      <c r="G24" s="19"/>
      <c r="H24" s="19"/>
      <c r="I24" s="19"/>
      <c r="J24" s="19"/>
      <c r="K24" s="19"/>
      <c r="L24" s="19"/>
      <c r="M24" s="19"/>
    </row>
    <row r="25" spans="1:13" ht="21">
      <c r="A25" s="19"/>
      <c r="B25" s="19"/>
      <c r="C25" s="19"/>
      <c r="D25" s="19"/>
      <c r="E25" s="19"/>
      <c r="F25" s="89"/>
      <c r="G25" s="19"/>
      <c r="H25" s="19"/>
      <c r="I25" s="19"/>
      <c r="J25" s="19"/>
      <c r="K25" s="19"/>
      <c r="L25" s="19"/>
      <c r="M25" s="19"/>
    </row>
    <row r="26" spans="1:13" ht="21">
      <c r="A26" s="19"/>
      <c r="B26" s="19"/>
      <c r="C26" s="19"/>
      <c r="D26" s="19"/>
      <c r="E26" s="19"/>
      <c r="F26" s="89"/>
      <c r="G26" s="19"/>
      <c r="H26" s="19"/>
      <c r="I26" s="19"/>
      <c r="J26" s="19"/>
      <c r="K26" s="19"/>
      <c r="L26" s="19"/>
      <c r="M26" s="19"/>
    </row>
    <row r="27" spans="1:13" ht="21">
      <c r="A27" s="19"/>
      <c r="B27" s="19"/>
      <c r="C27" s="19"/>
      <c r="D27" s="19"/>
      <c r="E27" s="19"/>
      <c r="F27" s="89"/>
      <c r="G27" s="19"/>
      <c r="H27" s="19"/>
      <c r="I27" s="19"/>
      <c r="J27" s="19"/>
      <c r="K27" s="19"/>
      <c r="L27" s="19"/>
      <c r="M27" s="19"/>
    </row>
    <row r="28" spans="1:13" ht="21">
      <c r="A28" s="19"/>
      <c r="B28" s="19"/>
      <c r="C28" s="19"/>
      <c r="D28" s="19"/>
      <c r="E28" s="19"/>
      <c r="F28" s="89"/>
      <c r="G28" s="19"/>
      <c r="H28" s="19"/>
      <c r="I28" s="19"/>
      <c r="J28" s="19"/>
      <c r="K28" s="19"/>
      <c r="L28" s="19"/>
      <c r="M28" s="19"/>
    </row>
    <row r="29" spans="1:13" ht="21">
      <c r="A29" s="84" t="s">
        <v>218</v>
      </c>
      <c r="B29" s="84"/>
      <c r="C29" s="84"/>
      <c r="D29" s="84"/>
      <c r="E29" s="84"/>
      <c r="F29" s="84"/>
      <c r="G29" s="19"/>
      <c r="H29" s="19"/>
      <c r="I29" s="19"/>
      <c r="J29" s="19"/>
      <c r="K29" s="19"/>
      <c r="L29" s="19"/>
      <c r="M29" s="19"/>
    </row>
    <row r="30" spans="1:13" ht="21">
      <c r="A30" s="114" t="s">
        <v>216</v>
      </c>
      <c r="B30" s="114"/>
      <c r="C30" s="114"/>
      <c r="D30" s="28"/>
      <c r="E30" s="28"/>
      <c r="F30" s="114"/>
      <c r="G30" s="19"/>
      <c r="H30" s="19"/>
      <c r="I30" s="19"/>
      <c r="J30" s="19"/>
      <c r="K30" s="19"/>
      <c r="L30" s="19"/>
      <c r="M30" s="19"/>
    </row>
    <row r="31" spans="1:13" ht="21">
      <c r="A31" s="94" t="s">
        <v>219</v>
      </c>
      <c r="C31" s="88"/>
      <c r="F31" s="94"/>
      <c r="G31" s="19"/>
      <c r="H31" s="19"/>
      <c r="I31" s="19"/>
      <c r="J31" s="19"/>
      <c r="K31" s="19"/>
      <c r="L31" s="19"/>
      <c r="M31" s="19"/>
    </row>
    <row r="32" spans="1:13" ht="21">
      <c r="A32" s="1" t="s">
        <v>214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2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2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2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2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21">
      <c r="A37" s="196" t="s">
        <v>70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spans="1:13" ht="21">
      <c r="A38" s="197" t="s">
        <v>167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ht="2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21">
      <c r="A40" s="19" t="s">
        <v>133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8"/>
    </row>
    <row r="41" spans="1:13" ht="21">
      <c r="A41" s="20"/>
      <c r="B41" s="1" t="s">
        <v>137</v>
      </c>
      <c r="C41" s="1" t="s">
        <v>141</v>
      </c>
      <c r="D41" s="20"/>
      <c r="E41" s="86" t="s">
        <v>134</v>
      </c>
      <c r="F41" s="20"/>
      <c r="G41" s="20"/>
      <c r="H41" s="20"/>
      <c r="I41" s="20"/>
      <c r="J41" s="20"/>
      <c r="K41" s="20"/>
      <c r="L41" s="20"/>
      <c r="M41" s="150">
        <v>27435914.29</v>
      </c>
    </row>
    <row r="42" spans="1:13" ht="21">
      <c r="A42" s="20"/>
      <c r="B42" s="1" t="s">
        <v>137</v>
      </c>
      <c r="C42" s="1" t="s">
        <v>141</v>
      </c>
      <c r="D42" s="20"/>
      <c r="E42" s="86" t="s">
        <v>135</v>
      </c>
      <c r="F42" s="20"/>
      <c r="G42" s="20"/>
      <c r="H42" s="20"/>
      <c r="I42" s="20"/>
      <c r="J42" s="20"/>
      <c r="K42" s="20"/>
      <c r="L42" s="20"/>
      <c r="M42" s="150">
        <v>415772.91</v>
      </c>
    </row>
    <row r="43" spans="1:13" ht="21">
      <c r="A43" s="19"/>
      <c r="B43" s="1" t="s">
        <v>138</v>
      </c>
      <c r="C43" s="1" t="s">
        <v>141</v>
      </c>
      <c r="D43" s="19"/>
      <c r="E43" s="86" t="s">
        <v>136</v>
      </c>
      <c r="F43" s="19"/>
      <c r="G43" s="19"/>
      <c r="H43" s="19"/>
      <c r="I43" s="19"/>
      <c r="J43" s="19"/>
      <c r="K43" s="19"/>
      <c r="L43" s="19"/>
      <c r="M43" s="151">
        <v>13483570.6</v>
      </c>
    </row>
    <row r="44" spans="1:13" ht="21">
      <c r="A44" s="19"/>
      <c r="B44" s="1" t="s">
        <v>139</v>
      </c>
      <c r="C44" s="1" t="s">
        <v>141</v>
      </c>
      <c r="D44" s="19"/>
      <c r="E44" s="86" t="s">
        <v>140</v>
      </c>
      <c r="G44" s="19"/>
      <c r="H44" s="19"/>
      <c r="I44" s="19"/>
      <c r="J44" s="19"/>
      <c r="K44" s="19"/>
      <c r="L44" s="19"/>
      <c r="M44" s="22"/>
    </row>
    <row r="45" spans="1:13" ht="21">
      <c r="A45" s="19"/>
      <c r="B45" s="20"/>
      <c r="C45" s="19"/>
      <c r="D45" s="19"/>
      <c r="E45" s="19"/>
      <c r="G45" s="19"/>
      <c r="H45" s="19"/>
      <c r="I45" s="19"/>
      <c r="J45" s="19"/>
      <c r="K45" s="19"/>
      <c r="L45" s="19"/>
      <c r="M45" s="22"/>
    </row>
    <row r="46" spans="1:13" ht="21">
      <c r="A46" s="19" t="s">
        <v>142</v>
      </c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2"/>
    </row>
    <row r="47" spans="1:13" ht="21">
      <c r="A47" s="19"/>
      <c r="B47" s="19" t="s">
        <v>137</v>
      </c>
      <c r="C47" s="1" t="s">
        <v>141</v>
      </c>
      <c r="D47" s="19"/>
      <c r="E47" s="86" t="s">
        <v>143</v>
      </c>
      <c r="F47" s="19"/>
      <c r="G47" s="19"/>
      <c r="H47" s="19"/>
      <c r="I47" s="19"/>
      <c r="J47" s="19"/>
      <c r="K47" s="19"/>
      <c r="L47" s="19"/>
      <c r="M47" s="151">
        <v>351525.28</v>
      </c>
    </row>
    <row r="48" spans="1:13" ht="21">
      <c r="A48" s="19"/>
      <c r="B48" s="19" t="s">
        <v>139</v>
      </c>
      <c r="C48" s="1" t="s">
        <v>141</v>
      </c>
      <c r="D48" s="19"/>
      <c r="E48" s="86" t="s">
        <v>144</v>
      </c>
      <c r="F48" s="19"/>
      <c r="G48" s="19"/>
      <c r="H48" s="19"/>
      <c r="I48" s="19"/>
      <c r="J48" s="19"/>
      <c r="K48" s="19"/>
      <c r="L48" s="19"/>
      <c r="M48" s="22"/>
    </row>
    <row r="49" spans="1:13" ht="21">
      <c r="A49" s="19"/>
      <c r="B49" s="19" t="s">
        <v>139</v>
      </c>
      <c r="C49" s="1" t="s">
        <v>141</v>
      </c>
      <c r="D49" s="19"/>
      <c r="E49" s="86" t="s">
        <v>145</v>
      </c>
      <c r="F49" s="19"/>
      <c r="G49" s="19"/>
      <c r="H49" s="19"/>
      <c r="I49" s="19"/>
      <c r="J49" s="19"/>
      <c r="K49" s="19"/>
      <c r="L49" s="19"/>
      <c r="M49" s="87" t="s">
        <v>4</v>
      </c>
    </row>
    <row r="50" spans="1:13" ht="21.75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92">
        <f>SUM(M41:M49)</f>
        <v>41686783.08</v>
      </c>
    </row>
    <row r="51" spans="1:13" ht="21.75" thickTop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2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2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2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2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2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2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ht="21">
      <c r="A58" s="84" t="s">
        <v>106</v>
      </c>
      <c r="B58" s="84"/>
      <c r="C58" s="84"/>
      <c r="D58" s="84"/>
      <c r="E58" s="84"/>
      <c r="F58" s="84"/>
      <c r="G58" s="19"/>
      <c r="H58" s="19"/>
      <c r="I58" s="19"/>
      <c r="J58" s="19"/>
      <c r="K58" s="19"/>
      <c r="L58" s="19"/>
      <c r="M58" s="19"/>
    </row>
    <row r="59" spans="1:13" ht="21">
      <c r="A59" s="114" t="s">
        <v>182</v>
      </c>
      <c r="B59" s="114"/>
      <c r="C59" s="114"/>
      <c r="D59" s="28"/>
      <c r="E59" s="28"/>
      <c r="F59" s="114"/>
      <c r="G59" s="19"/>
      <c r="H59" s="19"/>
      <c r="I59" s="19"/>
      <c r="J59" s="19"/>
      <c r="K59" s="19"/>
      <c r="L59" s="19"/>
      <c r="M59" s="19"/>
    </row>
    <row r="60" spans="1:13" ht="21">
      <c r="A60" s="94" t="s">
        <v>202</v>
      </c>
      <c r="C60" s="88"/>
      <c r="F60" s="94"/>
      <c r="G60" s="19"/>
      <c r="H60" s="19"/>
      <c r="I60" s="19"/>
      <c r="J60" s="19"/>
      <c r="K60" s="19"/>
      <c r="L60" s="19"/>
      <c r="M60" s="19"/>
    </row>
    <row r="61" spans="1:13" ht="21">
      <c r="A61" s="1" t="s">
        <v>214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2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2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2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2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2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2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2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2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2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21">
      <c r="A71" s="196" t="s">
        <v>70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</row>
    <row r="72" spans="1:13" ht="21">
      <c r="A72" s="152" t="s">
        <v>146</v>
      </c>
      <c r="B72" s="152"/>
      <c r="C72" s="152" t="s">
        <v>147</v>
      </c>
      <c r="D72" s="152"/>
      <c r="E72" s="198">
        <v>4376000</v>
      </c>
      <c r="F72" s="198"/>
      <c r="G72" s="152"/>
      <c r="H72" s="152"/>
      <c r="I72" s="152"/>
      <c r="J72" s="152"/>
      <c r="K72" s="152"/>
      <c r="L72" s="152" t="s">
        <v>148</v>
      </c>
      <c r="M72" s="152" t="s">
        <v>168</v>
      </c>
    </row>
    <row r="73" spans="1:13" ht="21">
      <c r="A73" s="19" t="s">
        <v>157</v>
      </c>
      <c r="B73" s="19"/>
      <c r="C73" s="19"/>
      <c r="D73" s="19"/>
      <c r="E73" s="19"/>
      <c r="F73" s="19" t="s">
        <v>197</v>
      </c>
      <c r="G73" s="19"/>
      <c r="H73" s="19"/>
      <c r="I73" s="19"/>
      <c r="J73" s="19"/>
      <c r="K73" s="19"/>
      <c r="L73" s="19"/>
      <c r="M73" s="19"/>
    </row>
    <row r="74" spans="1:13" ht="21">
      <c r="A74" s="153" t="s">
        <v>149</v>
      </c>
      <c r="B74" s="192" t="s">
        <v>150</v>
      </c>
      <c r="C74" s="192"/>
      <c r="D74" s="153"/>
      <c r="E74" s="153" t="s">
        <v>151</v>
      </c>
      <c r="F74" s="192" t="s">
        <v>152</v>
      </c>
      <c r="G74" s="192"/>
      <c r="H74" s="192"/>
      <c r="I74" s="192"/>
      <c r="J74" s="192"/>
      <c r="K74" s="192"/>
      <c r="L74" s="192"/>
      <c r="M74" s="153" t="s">
        <v>153</v>
      </c>
    </row>
    <row r="75" spans="1:13" ht="18.75">
      <c r="A75" s="160" t="s">
        <v>107</v>
      </c>
      <c r="B75" s="120" t="s">
        <v>194</v>
      </c>
      <c r="C75" s="97"/>
      <c r="D75" s="97"/>
      <c r="E75" s="97" t="s">
        <v>156</v>
      </c>
      <c r="F75" s="97" t="s">
        <v>195</v>
      </c>
      <c r="G75" s="97"/>
      <c r="H75" s="97"/>
      <c r="I75" s="97"/>
      <c r="J75" s="97"/>
      <c r="K75" s="97"/>
      <c r="L75" s="97"/>
      <c r="M75" s="161">
        <v>2742000</v>
      </c>
    </row>
    <row r="76" spans="1:13" ht="18.75">
      <c r="A76" s="97" t="s">
        <v>154</v>
      </c>
      <c r="B76" s="160"/>
      <c r="C76" s="55"/>
      <c r="D76" s="97"/>
      <c r="E76" s="97"/>
      <c r="F76" s="86" t="s">
        <v>196</v>
      </c>
      <c r="G76" s="189"/>
      <c r="H76" s="121"/>
      <c r="I76" s="121"/>
      <c r="J76" s="121"/>
      <c r="K76" s="190"/>
      <c r="L76" s="86"/>
      <c r="M76" s="191"/>
    </row>
    <row r="77" spans="1:13" ht="18.75">
      <c r="A77" s="68" t="s">
        <v>155</v>
      </c>
      <c r="B77" s="82"/>
      <c r="C77" s="55"/>
      <c r="D77" s="52"/>
      <c r="E77" s="97"/>
      <c r="F77" s="68"/>
      <c r="G77" s="69"/>
      <c r="H77" s="69"/>
      <c r="I77" s="69"/>
      <c r="J77" s="69"/>
      <c r="K77" s="69"/>
      <c r="L77" s="55"/>
      <c r="M77" s="162"/>
    </row>
    <row r="78" spans="1:13" ht="18.75">
      <c r="A78" s="68"/>
      <c r="B78" s="68"/>
      <c r="C78" s="55"/>
      <c r="D78" s="52"/>
      <c r="E78" s="97"/>
      <c r="F78" s="68"/>
      <c r="G78" s="69"/>
      <c r="H78" s="69"/>
      <c r="I78" s="69"/>
      <c r="J78" s="69"/>
      <c r="K78" s="69"/>
      <c r="L78" s="55"/>
      <c r="M78" s="163"/>
    </row>
    <row r="79" spans="1:13" ht="21">
      <c r="A79" s="156"/>
      <c r="B79" s="157"/>
      <c r="C79" s="158"/>
      <c r="D79" s="19"/>
      <c r="E79" s="156"/>
      <c r="F79" s="193" t="s">
        <v>82</v>
      </c>
      <c r="G79" s="194"/>
      <c r="H79" s="194"/>
      <c r="I79" s="194"/>
      <c r="J79" s="194"/>
      <c r="K79" s="194"/>
      <c r="L79" s="195"/>
      <c r="M79" s="159">
        <f>SUM(M75:M78)</f>
        <v>2742000</v>
      </c>
    </row>
    <row r="80" spans="1:13" ht="2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2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21">
      <c r="A82" s="19" t="s">
        <v>158</v>
      </c>
      <c r="B82" s="19"/>
      <c r="C82" s="19"/>
      <c r="D82" s="19"/>
      <c r="E82" s="19"/>
      <c r="F82" s="19" t="s">
        <v>220</v>
      </c>
      <c r="G82" s="19"/>
      <c r="H82" s="19"/>
      <c r="I82" s="19"/>
      <c r="J82" s="19"/>
      <c r="K82" s="19"/>
      <c r="L82" s="19"/>
      <c r="M82" s="19"/>
    </row>
    <row r="83" spans="1:13" ht="21">
      <c r="A83" s="153" t="s">
        <v>149</v>
      </c>
      <c r="B83" s="192" t="s">
        <v>150</v>
      </c>
      <c r="C83" s="192"/>
      <c r="D83" s="153"/>
      <c r="E83" s="153" t="s">
        <v>151</v>
      </c>
      <c r="F83" s="192" t="s">
        <v>152</v>
      </c>
      <c r="G83" s="192"/>
      <c r="H83" s="192"/>
      <c r="I83" s="192"/>
      <c r="J83" s="192"/>
      <c r="K83" s="192"/>
      <c r="L83" s="192"/>
      <c r="M83" s="153" t="s">
        <v>153</v>
      </c>
    </row>
    <row r="84" spans="1:13" ht="18.75">
      <c r="A84" s="168" t="s">
        <v>154</v>
      </c>
      <c r="B84" s="169" t="s">
        <v>108</v>
      </c>
      <c r="C84" s="169"/>
      <c r="D84" s="169"/>
      <c r="E84" s="169" t="s">
        <v>156</v>
      </c>
      <c r="F84" s="169" t="s">
        <v>198</v>
      </c>
      <c r="G84" s="169"/>
      <c r="H84" s="169"/>
      <c r="I84" s="169"/>
      <c r="J84" s="169"/>
      <c r="K84" s="169"/>
      <c r="L84" s="169"/>
      <c r="M84" s="170">
        <v>572000</v>
      </c>
    </row>
    <row r="85" spans="1:13" ht="18.75">
      <c r="A85" s="168" t="s">
        <v>155</v>
      </c>
      <c r="B85" s="169" t="s">
        <v>108</v>
      </c>
      <c r="C85" s="171"/>
      <c r="D85" s="169"/>
      <c r="E85" s="169" t="s">
        <v>156</v>
      </c>
      <c r="F85" s="169" t="s">
        <v>199</v>
      </c>
      <c r="G85" s="169"/>
      <c r="H85" s="169"/>
      <c r="I85" s="169"/>
      <c r="J85" s="169"/>
      <c r="K85" s="169"/>
      <c r="L85" s="169"/>
      <c r="M85" s="170">
        <v>355000</v>
      </c>
    </row>
    <row r="86" spans="1:13" ht="18.75">
      <c r="A86" s="172"/>
      <c r="B86" s="169" t="s">
        <v>108</v>
      </c>
      <c r="C86" s="173"/>
      <c r="D86" s="171"/>
      <c r="E86" s="169" t="s">
        <v>156</v>
      </c>
      <c r="F86" s="169" t="s">
        <v>200</v>
      </c>
      <c r="G86" s="174"/>
      <c r="H86" s="174"/>
      <c r="I86" s="174"/>
      <c r="J86" s="174"/>
      <c r="K86" s="174"/>
      <c r="L86" s="173"/>
      <c r="M86" s="175">
        <v>517000</v>
      </c>
    </row>
    <row r="87" spans="1:13" ht="18.75">
      <c r="A87" s="172"/>
      <c r="B87" s="169" t="s">
        <v>108</v>
      </c>
      <c r="C87" s="173"/>
      <c r="D87" s="171"/>
      <c r="E87" s="169" t="s">
        <v>156</v>
      </c>
      <c r="F87" s="169" t="s">
        <v>201</v>
      </c>
      <c r="G87" s="174"/>
      <c r="H87" s="174"/>
      <c r="I87" s="174"/>
      <c r="J87" s="174"/>
      <c r="K87" s="174"/>
      <c r="L87" s="173"/>
      <c r="M87" s="176">
        <v>190000</v>
      </c>
    </row>
    <row r="88" spans="1:13" ht="18.75">
      <c r="A88" s="172"/>
      <c r="B88" s="172"/>
      <c r="C88" s="173"/>
      <c r="D88" s="171"/>
      <c r="E88" s="169"/>
      <c r="F88" s="172"/>
      <c r="G88" s="174"/>
      <c r="H88" s="174"/>
      <c r="I88" s="174"/>
      <c r="J88" s="174"/>
      <c r="K88" s="174"/>
      <c r="L88" s="173"/>
      <c r="M88" s="175"/>
    </row>
    <row r="89" spans="1:13" ht="21">
      <c r="A89" s="164"/>
      <c r="B89" s="164"/>
      <c r="C89" s="55"/>
      <c r="D89" s="166"/>
      <c r="E89" s="97"/>
      <c r="F89" s="172"/>
      <c r="G89" s="174"/>
      <c r="H89" s="174"/>
      <c r="I89" s="174"/>
      <c r="J89" s="174"/>
      <c r="K89" s="174"/>
      <c r="L89" s="173"/>
      <c r="M89" s="176"/>
    </row>
    <row r="90" spans="1:13" ht="21">
      <c r="A90" s="164"/>
      <c r="B90" s="164"/>
      <c r="C90" s="55"/>
      <c r="D90" s="166"/>
      <c r="E90" s="97"/>
      <c r="F90" s="164"/>
      <c r="G90" s="165"/>
      <c r="H90" s="165"/>
      <c r="I90" s="165"/>
      <c r="J90" s="165"/>
      <c r="K90" s="165"/>
      <c r="L90" s="167"/>
      <c r="M90" s="177"/>
    </row>
    <row r="91" spans="1:13" ht="21">
      <c r="A91" s="156"/>
      <c r="B91" s="157"/>
      <c r="C91" s="158"/>
      <c r="D91" s="19"/>
      <c r="E91" s="156"/>
      <c r="F91" s="193" t="s">
        <v>82</v>
      </c>
      <c r="G91" s="194"/>
      <c r="H91" s="194"/>
      <c r="I91" s="194"/>
      <c r="J91" s="194"/>
      <c r="K91" s="194"/>
      <c r="L91" s="195"/>
      <c r="M91" s="159">
        <f>SUM(M84:M90)</f>
        <v>1634000</v>
      </c>
    </row>
    <row r="92" spans="1:13" ht="2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21">
      <c r="A93" s="84" t="s">
        <v>218</v>
      </c>
      <c r="B93" s="84"/>
      <c r="C93" s="84"/>
      <c r="D93" s="84"/>
      <c r="E93" s="84"/>
      <c r="F93" s="84"/>
      <c r="G93" s="19"/>
      <c r="H93" s="19"/>
      <c r="I93" s="19"/>
      <c r="J93" s="19"/>
      <c r="K93" s="19"/>
      <c r="L93" s="19"/>
      <c r="M93" s="19"/>
    </row>
    <row r="94" spans="1:13" ht="21">
      <c r="A94" s="114" t="s">
        <v>216</v>
      </c>
      <c r="B94" s="114"/>
      <c r="C94" s="114"/>
      <c r="D94" s="28"/>
      <c r="E94" s="28"/>
      <c r="F94" s="114"/>
      <c r="G94" s="19"/>
      <c r="H94" s="19"/>
      <c r="I94" s="19"/>
      <c r="J94" s="19"/>
      <c r="K94" s="19"/>
      <c r="L94" s="19"/>
      <c r="M94" s="19"/>
    </row>
    <row r="95" spans="1:13" ht="21">
      <c r="A95" s="94" t="s">
        <v>219</v>
      </c>
      <c r="C95" s="88"/>
      <c r="F95" s="94"/>
      <c r="G95" s="19"/>
      <c r="H95" s="19"/>
      <c r="I95" s="19"/>
      <c r="J95" s="19"/>
      <c r="K95" s="19"/>
      <c r="L95" s="19"/>
      <c r="M95" s="19"/>
    </row>
    <row r="96" spans="1:13" ht="21">
      <c r="A96" s="94" t="s">
        <v>214</v>
      </c>
      <c r="C96" s="88"/>
      <c r="F96" s="94"/>
      <c r="G96" s="19"/>
      <c r="H96" s="19"/>
      <c r="I96" s="19"/>
      <c r="J96" s="19"/>
      <c r="K96" s="19"/>
      <c r="L96" s="19"/>
      <c r="M96" s="19"/>
    </row>
    <row r="97" spans="1:13" ht="21">
      <c r="A97" s="94"/>
      <c r="C97" s="88"/>
      <c r="F97" s="94"/>
      <c r="G97" s="19"/>
      <c r="H97" s="19"/>
      <c r="I97" s="19"/>
      <c r="J97" s="19"/>
      <c r="K97" s="19"/>
      <c r="L97" s="19"/>
      <c r="M97" s="19"/>
    </row>
    <row r="98" spans="1:13" ht="21">
      <c r="A98" s="94"/>
      <c r="C98" s="88"/>
      <c r="F98" s="94"/>
      <c r="G98" s="19"/>
      <c r="H98" s="19"/>
      <c r="I98" s="19"/>
      <c r="J98" s="19"/>
      <c r="K98" s="19"/>
      <c r="L98" s="19"/>
      <c r="M98" s="19"/>
    </row>
    <row r="99" spans="1:13" ht="21">
      <c r="A99" s="94"/>
      <c r="C99" s="88"/>
      <c r="F99" s="94"/>
      <c r="G99" s="19"/>
      <c r="H99" s="19"/>
      <c r="I99" s="19"/>
      <c r="J99" s="19"/>
      <c r="K99" s="19"/>
      <c r="L99" s="19"/>
      <c r="M99" s="19"/>
    </row>
    <row r="100" spans="1:13" ht="21">
      <c r="A100" s="94"/>
      <c r="C100" s="88"/>
      <c r="F100" s="94"/>
      <c r="G100" s="19"/>
      <c r="H100" s="19"/>
      <c r="I100" s="19"/>
      <c r="J100" s="19"/>
      <c r="K100" s="19"/>
      <c r="L100" s="19"/>
      <c r="M100" s="19"/>
    </row>
    <row r="101" spans="1:13" ht="21">
      <c r="A101" s="94"/>
      <c r="C101" s="88"/>
      <c r="F101" s="94"/>
      <c r="G101" s="19"/>
      <c r="H101" s="19"/>
      <c r="I101" s="19"/>
      <c r="J101" s="19"/>
      <c r="K101" s="19"/>
      <c r="L101" s="19"/>
      <c r="M101" s="19"/>
    </row>
    <row r="102" spans="1:13" ht="2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2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2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2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21">
      <c r="A106" s="196" t="s">
        <v>67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</row>
    <row r="107" spans="1:13" ht="21">
      <c r="A107" s="149" t="s">
        <v>169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149" t="s">
        <v>170</v>
      </c>
    </row>
    <row r="108" spans="1:13" ht="21">
      <c r="A108" s="19"/>
      <c r="B108" s="20"/>
      <c r="C108" s="20"/>
      <c r="D108" s="20"/>
      <c r="E108" s="20"/>
      <c r="F108" s="20"/>
      <c r="G108" s="19"/>
      <c r="H108" s="19"/>
      <c r="I108" s="19"/>
      <c r="J108" s="19"/>
      <c r="K108" s="19"/>
      <c r="L108" s="19"/>
      <c r="M108" s="19"/>
    </row>
    <row r="109" spans="1:13" ht="21">
      <c r="A109" s="19"/>
      <c r="B109" s="20"/>
      <c r="C109" s="20"/>
      <c r="D109" s="20"/>
      <c r="E109" s="20"/>
      <c r="F109" s="20"/>
      <c r="G109" s="19"/>
      <c r="H109" s="19"/>
      <c r="I109" s="19"/>
      <c r="J109" s="19"/>
      <c r="K109" s="19"/>
      <c r="L109" s="19"/>
      <c r="M109" s="19"/>
    </row>
    <row r="110" spans="1:13" ht="21">
      <c r="A110" s="19"/>
      <c r="B110" s="20" t="s">
        <v>203</v>
      </c>
      <c r="C110" s="20"/>
      <c r="D110" s="20"/>
      <c r="E110" s="20"/>
      <c r="F110" s="20"/>
      <c r="G110" s="19"/>
      <c r="H110" s="19"/>
      <c r="I110" s="19"/>
      <c r="J110" s="19"/>
      <c r="K110" s="19"/>
      <c r="L110" s="90"/>
      <c r="M110" s="87">
        <v>1790</v>
      </c>
    </row>
    <row r="111" spans="1:13" ht="21">
      <c r="A111" s="19"/>
      <c r="B111" s="20" t="s">
        <v>68</v>
      </c>
      <c r="C111" s="20"/>
      <c r="D111" s="20"/>
      <c r="E111" s="20"/>
      <c r="F111" s="20"/>
      <c r="G111" s="19"/>
      <c r="H111" s="19"/>
      <c r="I111" s="19"/>
      <c r="J111" s="19"/>
      <c r="K111" s="19"/>
      <c r="L111" s="91"/>
      <c r="M111" s="22">
        <v>203495</v>
      </c>
    </row>
    <row r="112" spans="1:13" ht="21">
      <c r="A112" s="19"/>
      <c r="B112" s="20" t="s">
        <v>159</v>
      </c>
      <c r="C112" s="20"/>
      <c r="D112" s="20"/>
      <c r="E112" s="20"/>
      <c r="F112" s="20"/>
      <c r="G112" s="19"/>
      <c r="H112" s="19"/>
      <c r="I112" s="19"/>
      <c r="J112" s="19"/>
      <c r="K112" s="19"/>
      <c r="L112" s="91"/>
      <c r="M112" s="22">
        <v>11869.44</v>
      </c>
    </row>
    <row r="113" spans="1:13" ht="21">
      <c r="A113" s="19"/>
      <c r="B113" s="21" t="s">
        <v>160</v>
      </c>
      <c r="C113" s="21"/>
      <c r="D113" s="21"/>
      <c r="E113" s="21"/>
      <c r="F113" s="21"/>
      <c r="G113" s="19"/>
      <c r="H113" s="19"/>
      <c r="I113" s="19"/>
      <c r="J113" s="19"/>
      <c r="K113" s="19"/>
      <c r="L113" s="91"/>
      <c r="M113" s="22">
        <v>10389.06</v>
      </c>
    </row>
    <row r="114" spans="1:13" ht="21">
      <c r="A114" s="19"/>
      <c r="B114" s="21" t="s">
        <v>161</v>
      </c>
      <c r="C114" s="21"/>
      <c r="D114" s="21"/>
      <c r="E114" s="21"/>
      <c r="F114" s="21"/>
      <c r="G114" s="19"/>
      <c r="H114" s="19"/>
      <c r="I114" s="19"/>
      <c r="J114" s="19"/>
      <c r="K114" s="19"/>
      <c r="L114" s="91"/>
      <c r="M114" s="22">
        <v>415772.91</v>
      </c>
    </row>
    <row r="115" spans="1:13" ht="21">
      <c r="A115" s="19"/>
      <c r="B115" s="21" t="s">
        <v>204</v>
      </c>
      <c r="C115" s="21"/>
      <c r="D115" s="21"/>
      <c r="E115" s="21"/>
      <c r="F115" s="21"/>
      <c r="G115" s="19"/>
      <c r="H115" s="19"/>
      <c r="I115" s="19"/>
      <c r="J115" s="19"/>
      <c r="K115" s="19"/>
      <c r="L115" s="91"/>
      <c r="M115" s="22">
        <v>7700</v>
      </c>
    </row>
    <row r="116" spans="1:13" ht="21.75" thickBot="1">
      <c r="A116" s="19"/>
      <c r="B116" s="18" t="s">
        <v>69</v>
      </c>
      <c r="C116" s="18"/>
      <c r="D116" s="18"/>
      <c r="E116" s="18"/>
      <c r="F116" s="18"/>
      <c r="G116" s="19"/>
      <c r="H116" s="19"/>
      <c r="I116" s="19"/>
      <c r="J116" s="19"/>
      <c r="K116" s="19"/>
      <c r="L116" s="91"/>
      <c r="M116" s="92">
        <f>SUM(M110:M115)</f>
        <v>651016.4099999999</v>
      </c>
    </row>
    <row r="117" spans="1:13" ht="21.75" thickTop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2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2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2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2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2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2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2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2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2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2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2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2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2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2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21">
      <c r="A132" s="84" t="s">
        <v>106</v>
      </c>
      <c r="B132" s="84"/>
      <c r="C132" s="84"/>
      <c r="D132" s="84"/>
      <c r="E132" s="84"/>
      <c r="F132" s="84"/>
      <c r="G132" s="19"/>
      <c r="H132" s="19"/>
      <c r="I132" s="19"/>
      <c r="J132" s="19"/>
      <c r="K132" s="19"/>
      <c r="L132" s="19"/>
      <c r="M132" s="19"/>
    </row>
    <row r="133" spans="1:13" ht="21">
      <c r="A133" s="114" t="s">
        <v>182</v>
      </c>
      <c r="B133" s="114"/>
      <c r="C133" s="114"/>
      <c r="D133" s="28"/>
      <c r="E133" s="28"/>
      <c r="F133" s="114"/>
      <c r="G133" s="19"/>
      <c r="H133" s="19"/>
      <c r="I133" s="19"/>
      <c r="J133" s="19"/>
      <c r="K133" s="19"/>
      <c r="L133" s="19"/>
      <c r="M133" s="19"/>
    </row>
    <row r="134" spans="1:13" ht="21">
      <c r="A134" s="94" t="s">
        <v>202</v>
      </c>
      <c r="C134" s="88"/>
      <c r="F134" s="94"/>
      <c r="G134" s="19"/>
      <c r="H134" s="19"/>
      <c r="I134" s="19"/>
      <c r="J134" s="19"/>
      <c r="K134" s="19"/>
      <c r="L134" s="19"/>
      <c r="M134" s="19"/>
    </row>
    <row r="135" spans="1:13" ht="21">
      <c r="A135" s="1" t="s">
        <v>214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41" spans="1:13" ht="21">
      <c r="A141" s="196" t="s">
        <v>67</v>
      </c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</row>
    <row r="142" spans="1:13" ht="21">
      <c r="A142" s="149" t="s">
        <v>132</v>
      </c>
      <c r="B142" s="149" t="s">
        <v>114</v>
      </c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149" t="s">
        <v>174</v>
      </c>
    </row>
    <row r="143" spans="1:13" ht="21">
      <c r="A143" s="19"/>
      <c r="B143" s="20"/>
      <c r="C143" s="20"/>
      <c r="D143" s="20"/>
      <c r="E143" s="20"/>
      <c r="F143" s="20"/>
      <c r="G143" s="19"/>
      <c r="H143" s="19"/>
      <c r="I143" s="19"/>
      <c r="J143" s="19"/>
      <c r="K143" s="19"/>
      <c r="L143" s="19"/>
      <c r="M143" s="19"/>
    </row>
    <row r="144" spans="1:13" ht="21">
      <c r="A144" s="19"/>
      <c r="B144" s="20"/>
      <c r="C144" s="20"/>
      <c r="D144" s="20"/>
      <c r="E144" s="20"/>
      <c r="F144" s="20"/>
      <c r="G144" s="19"/>
      <c r="H144" s="19"/>
      <c r="I144" s="19"/>
      <c r="J144" s="19"/>
      <c r="K144" s="19"/>
      <c r="L144" s="90"/>
      <c r="M144" s="87"/>
    </row>
    <row r="145" spans="1:13" ht="21">
      <c r="A145" s="19"/>
      <c r="B145" s="20" t="s">
        <v>205</v>
      </c>
      <c r="C145" s="20"/>
      <c r="D145" s="20"/>
      <c r="E145" s="20"/>
      <c r="F145" s="20"/>
      <c r="G145" s="19"/>
      <c r="H145" s="19"/>
      <c r="I145" s="19"/>
      <c r="J145" s="19"/>
      <c r="K145" s="19"/>
      <c r="L145" s="91"/>
      <c r="M145" s="22"/>
    </row>
    <row r="146" spans="1:13" ht="21">
      <c r="A146" s="19"/>
      <c r="B146" s="20" t="s">
        <v>206</v>
      </c>
      <c r="C146" s="20"/>
      <c r="D146" s="20"/>
      <c r="E146" s="20"/>
      <c r="F146" s="20"/>
      <c r="G146" s="19"/>
      <c r="H146" s="19"/>
      <c r="I146" s="19"/>
      <c r="J146" s="19"/>
      <c r="K146" s="19"/>
      <c r="L146" s="91"/>
      <c r="M146" s="22">
        <v>1168000</v>
      </c>
    </row>
    <row r="147" spans="1:13" ht="21.75" thickBot="1">
      <c r="A147" s="19"/>
      <c r="B147" s="123" t="s">
        <v>69</v>
      </c>
      <c r="C147" s="123"/>
      <c r="D147" s="123"/>
      <c r="E147" s="123"/>
      <c r="F147" s="123"/>
      <c r="G147" s="154"/>
      <c r="H147" s="154"/>
      <c r="I147" s="154"/>
      <c r="J147" s="154"/>
      <c r="K147" s="154"/>
      <c r="L147" s="155"/>
      <c r="M147" s="183">
        <f>SUM(M145:M146)</f>
        <v>1168000</v>
      </c>
    </row>
    <row r="148" spans="1:13" ht="21.75" thickTop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2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2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2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2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2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2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2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2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2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2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2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2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2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2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21">
      <c r="A163" s="84" t="s">
        <v>106</v>
      </c>
      <c r="B163" s="84"/>
      <c r="C163" s="84"/>
      <c r="D163" s="84"/>
      <c r="E163" s="84"/>
      <c r="F163" s="84"/>
      <c r="G163" s="19"/>
      <c r="H163" s="19"/>
      <c r="I163" s="19"/>
      <c r="J163" s="19"/>
      <c r="K163" s="19"/>
      <c r="L163" s="19"/>
      <c r="M163" s="19"/>
    </row>
    <row r="164" spans="1:13" ht="21">
      <c r="A164" s="114" t="s">
        <v>182</v>
      </c>
      <c r="B164" s="114"/>
      <c r="C164" s="114"/>
      <c r="D164" s="28"/>
      <c r="E164" s="28"/>
      <c r="F164" s="114"/>
      <c r="G164" s="19"/>
      <c r="H164" s="19"/>
      <c r="I164" s="19"/>
      <c r="J164" s="19"/>
      <c r="K164" s="19"/>
      <c r="L164" s="19"/>
      <c r="M164" s="19"/>
    </row>
    <row r="165" spans="1:13" ht="21">
      <c r="A165" s="94" t="s">
        <v>202</v>
      </c>
      <c r="C165" s="88"/>
      <c r="F165" s="94"/>
      <c r="G165" s="19"/>
      <c r="H165" s="19"/>
      <c r="I165" s="19"/>
      <c r="J165" s="19"/>
      <c r="K165" s="19"/>
      <c r="L165" s="19"/>
      <c r="M165" s="19"/>
    </row>
    <row r="166" spans="1:13" ht="21">
      <c r="A166" s="1" t="s">
        <v>214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70" spans="1:13" ht="2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2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2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2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2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</sheetData>
  <sheetProtection/>
  <mergeCells count="17">
    <mergeCell ref="F79:L79"/>
    <mergeCell ref="A1:M1"/>
    <mergeCell ref="A2:M2"/>
    <mergeCell ref="A3:M3"/>
    <mergeCell ref="A4:M4"/>
    <mergeCell ref="A10:M10"/>
    <mergeCell ref="A37:M37"/>
    <mergeCell ref="B83:C83"/>
    <mergeCell ref="F83:L83"/>
    <mergeCell ref="F91:L91"/>
    <mergeCell ref="A106:M106"/>
    <mergeCell ref="A141:M141"/>
    <mergeCell ref="A38:M38"/>
    <mergeCell ref="A71:M71"/>
    <mergeCell ref="E72:F72"/>
    <mergeCell ref="B74:C74"/>
    <mergeCell ref="F74:L74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79">
      <selection activeCell="D134" sqref="D134"/>
    </sheetView>
  </sheetViews>
  <sheetFormatPr defaultColWidth="9.33203125" defaultRowHeight="21"/>
  <cols>
    <col min="1" max="1" width="45.83203125" style="1" customWidth="1"/>
    <col min="2" max="2" width="16.83203125" style="1" customWidth="1"/>
    <col min="3" max="3" width="6.16015625" style="1" hidden="1" customWidth="1"/>
    <col min="4" max="4" width="16.83203125" style="1" customWidth="1"/>
    <col min="5" max="5" width="6.66015625" style="1" hidden="1" customWidth="1"/>
    <col min="6" max="6" width="6.83203125" style="1" customWidth="1"/>
    <col min="7" max="7" width="16.83203125" style="1" customWidth="1"/>
    <col min="8" max="8" width="3" style="1" hidden="1" customWidth="1"/>
    <col min="9" max="9" width="12.83203125" style="1" bestFit="1" customWidth="1"/>
    <col min="10" max="16384" width="9.33203125" style="1" customWidth="1"/>
  </cols>
  <sheetData>
    <row r="1" spans="2:4" ht="18.75">
      <c r="B1" s="83"/>
      <c r="C1" s="83"/>
      <c r="D1" s="83"/>
    </row>
    <row r="2" spans="2:4" ht="18.75">
      <c r="B2" s="83"/>
      <c r="C2" s="83"/>
      <c r="D2" s="83"/>
    </row>
    <row r="3" spans="1:7" ht="18.75">
      <c r="A3" s="204" t="s">
        <v>184</v>
      </c>
      <c r="B3" s="204"/>
      <c r="C3" s="204"/>
      <c r="D3" s="204"/>
      <c r="E3" s="204"/>
      <c r="F3" s="204"/>
      <c r="G3" s="204"/>
    </row>
    <row r="4" spans="1:7" ht="18.75">
      <c r="A4" s="205" t="s">
        <v>89</v>
      </c>
      <c r="B4" s="205"/>
      <c r="C4" s="205"/>
      <c r="D4" s="205"/>
      <c r="E4" s="205"/>
      <c r="F4" s="205"/>
      <c r="G4" s="205"/>
    </row>
    <row r="5" spans="1:7" ht="18.75">
      <c r="A5" s="201" t="s">
        <v>0</v>
      </c>
      <c r="B5" s="202"/>
      <c r="C5" s="202"/>
      <c r="D5" s="202"/>
      <c r="E5" s="202"/>
      <c r="F5" s="203"/>
      <c r="G5" s="136" t="s">
        <v>30</v>
      </c>
    </row>
    <row r="6" spans="1:7" ht="18.75">
      <c r="A6" s="137" t="s">
        <v>31</v>
      </c>
      <c r="B6" s="138"/>
      <c r="C6" s="138"/>
      <c r="D6" s="138"/>
      <c r="E6" s="138"/>
      <c r="F6" s="139"/>
      <c r="G6" s="135">
        <f>SUM(G7+G25+G44)</f>
        <v>39760517.79</v>
      </c>
    </row>
    <row r="7" spans="1:7" ht="18.75">
      <c r="A7" s="137" t="s">
        <v>32</v>
      </c>
      <c r="B7" s="138"/>
      <c r="C7" s="138"/>
      <c r="D7" s="138"/>
      <c r="E7" s="138"/>
      <c r="F7" s="139"/>
      <c r="G7" s="135">
        <f>G8+G13+G18+G22</f>
        <v>1452241.77</v>
      </c>
    </row>
    <row r="8" spans="1:7" ht="18.75">
      <c r="A8" s="129" t="s">
        <v>33</v>
      </c>
      <c r="B8" s="108"/>
      <c r="C8" s="108"/>
      <c r="D8" s="108"/>
      <c r="E8" s="108"/>
      <c r="F8" s="130"/>
      <c r="G8" s="131">
        <f>G9+G10+G11+G12</f>
        <v>1085409.77</v>
      </c>
    </row>
    <row r="9" spans="1:7" ht="18.75">
      <c r="A9" s="44" t="s">
        <v>34</v>
      </c>
      <c r="B9" s="30"/>
      <c r="C9" s="30"/>
      <c r="D9" s="30"/>
      <c r="E9" s="30"/>
      <c r="F9" s="43"/>
      <c r="G9" s="66">
        <v>905458</v>
      </c>
    </row>
    <row r="10" spans="1:7" ht="18.75">
      <c r="A10" s="44" t="s">
        <v>35</v>
      </c>
      <c r="B10" s="30"/>
      <c r="C10" s="30"/>
      <c r="D10" s="30"/>
      <c r="E10" s="30"/>
      <c r="F10" s="43"/>
      <c r="G10" s="66">
        <v>90061.77</v>
      </c>
    </row>
    <row r="11" spans="1:7" ht="18.75">
      <c r="A11" s="44" t="s">
        <v>36</v>
      </c>
      <c r="B11" s="30"/>
      <c r="C11" s="30"/>
      <c r="D11" s="30"/>
      <c r="E11" s="30"/>
      <c r="F11" s="43"/>
      <c r="G11" s="66">
        <v>89890</v>
      </c>
    </row>
    <row r="12" spans="1:7" ht="18.75">
      <c r="A12" s="44" t="s">
        <v>37</v>
      </c>
      <c r="B12" s="30"/>
      <c r="C12" s="30"/>
      <c r="D12" s="30"/>
      <c r="E12" s="30"/>
      <c r="F12" s="43"/>
      <c r="G12" s="67">
        <v>0</v>
      </c>
    </row>
    <row r="13" spans="1:7" ht="18.75">
      <c r="A13" s="129" t="s">
        <v>38</v>
      </c>
      <c r="B13" s="108"/>
      <c r="C13" s="108"/>
      <c r="D13" s="108"/>
      <c r="E13" s="108"/>
      <c r="F13" s="130"/>
      <c r="G13" s="131">
        <f>G16+G17+G15</f>
        <v>15220</v>
      </c>
    </row>
    <row r="14" spans="1:7" ht="18.75">
      <c r="A14" s="44" t="s">
        <v>39</v>
      </c>
      <c r="B14" s="30"/>
      <c r="C14" s="30"/>
      <c r="D14" s="30"/>
      <c r="E14" s="30"/>
      <c r="F14" s="43"/>
      <c r="G14" s="66">
        <v>0</v>
      </c>
    </row>
    <row r="15" spans="1:7" ht="18.75">
      <c r="A15" s="44" t="s">
        <v>185</v>
      </c>
      <c r="B15" s="30"/>
      <c r="C15" s="30"/>
      <c r="D15" s="30"/>
      <c r="E15" s="30"/>
      <c r="F15" s="43"/>
      <c r="G15" s="66">
        <v>3420</v>
      </c>
    </row>
    <row r="16" spans="1:7" ht="18.75">
      <c r="A16" s="44" t="s">
        <v>116</v>
      </c>
      <c r="B16" s="30"/>
      <c r="C16" s="30"/>
      <c r="D16" s="30"/>
      <c r="E16" s="30"/>
      <c r="F16" s="43"/>
      <c r="G16" s="66">
        <v>11800</v>
      </c>
    </row>
    <row r="17" spans="1:7" ht="18.75">
      <c r="A17" s="44" t="s">
        <v>80</v>
      </c>
      <c r="B17" s="30"/>
      <c r="C17" s="30"/>
      <c r="D17" s="30"/>
      <c r="E17" s="30"/>
      <c r="F17" s="43"/>
      <c r="G17" s="66">
        <v>0</v>
      </c>
    </row>
    <row r="18" spans="1:7" ht="18.75">
      <c r="A18" s="129" t="s">
        <v>40</v>
      </c>
      <c r="B18" s="108"/>
      <c r="C18" s="108"/>
      <c r="D18" s="108"/>
      <c r="E18" s="108"/>
      <c r="F18" s="130"/>
      <c r="G18" s="131">
        <f>G19</f>
        <v>211972</v>
      </c>
    </row>
    <row r="19" spans="1:7" ht="18.75">
      <c r="A19" s="44" t="s">
        <v>41</v>
      </c>
      <c r="B19" s="30"/>
      <c r="C19" s="30"/>
      <c r="D19" s="30"/>
      <c r="E19" s="30"/>
      <c r="F19" s="43"/>
      <c r="G19" s="66">
        <v>211972</v>
      </c>
    </row>
    <row r="20" spans="1:7" ht="18.75">
      <c r="A20" s="44" t="s">
        <v>76</v>
      </c>
      <c r="B20" s="30"/>
      <c r="C20" s="30"/>
      <c r="D20" s="30"/>
      <c r="E20" s="30"/>
      <c r="F20" s="43"/>
      <c r="G20" s="66">
        <v>0</v>
      </c>
    </row>
    <row r="21" spans="1:7" ht="18.75">
      <c r="A21" s="129" t="s">
        <v>122</v>
      </c>
      <c r="B21" s="30"/>
      <c r="C21" s="30"/>
      <c r="D21" s="30"/>
      <c r="E21" s="30"/>
      <c r="F21" s="43"/>
      <c r="G21" s="131">
        <v>0</v>
      </c>
    </row>
    <row r="22" spans="1:7" ht="18.75">
      <c r="A22" s="129" t="s">
        <v>123</v>
      </c>
      <c r="B22" s="30"/>
      <c r="C22" s="30"/>
      <c r="D22" s="30"/>
      <c r="E22" s="30"/>
      <c r="F22" s="43"/>
      <c r="G22" s="131">
        <f>G23+G24</f>
        <v>139640</v>
      </c>
    </row>
    <row r="23" spans="1:7" ht="18.75">
      <c r="A23" s="44" t="s">
        <v>124</v>
      </c>
      <c r="B23" s="30"/>
      <c r="C23" s="30"/>
      <c r="D23" s="30"/>
      <c r="E23" s="30"/>
      <c r="F23" s="43"/>
      <c r="G23" s="66">
        <v>138600</v>
      </c>
    </row>
    <row r="24" spans="1:7" ht="18.75">
      <c r="A24" s="44" t="s">
        <v>125</v>
      </c>
      <c r="B24" s="30"/>
      <c r="C24" s="30"/>
      <c r="D24" s="30"/>
      <c r="E24" s="30"/>
      <c r="F24" s="43"/>
      <c r="G24" s="66">
        <v>1040</v>
      </c>
    </row>
    <row r="25" spans="1:7" ht="18.75">
      <c r="A25" s="132" t="s">
        <v>42</v>
      </c>
      <c r="B25" s="133"/>
      <c r="C25" s="133"/>
      <c r="D25" s="133"/>
      <c r="E25" s="133"/>
      <c r="F25" s="134"/>
      <c r="G25" s="135">
        <f>SUM(G26:G38)</f>
        <v>19991059.02</v>
      </c>
    </row>
    <row r="26" spans="1:7" ht="18.75">
      <c r="A26" s="44" t="s">
        <v>43</v>
      </c>
      <c r="B26" s="30"/>
      <c r="C26" s="30"/>
      <c r="D26" s="30"/>
      <c r="E26" s="30"/>
      <c r="F26" s="43"/>
      <c r="G26" s="66"/>
    </row>
    <row r="27" spans="1:7" ht="18.75">
      <c r="A27" s="44" t="s">
        <v>65</v>
      </c>
      <c r="B27" s="30"/>
      <c r="C27" s="30"/>
      <c r="D27" s="30"/>
      <c r="E27" s="30"/>
      <c r="F27" s="43"/>
      <c r="G27" s="66">
        <v>2235890.59</v>
      </c>
    </row>
    <row r="28" spans="1:7" ht="18.75">
      <c r="A28" s="44" t="s">
        <v>44</v>
      </c>
      <c r="B28" s="30"/>
      <c r="C28" s="30"/>
      <c r="D28" s="30"/>
      <c r="E28" s="30"/>
      <c r="F28" s="43"/>
      <c r="G28" s="66">
        <v>309673.43</v>
      </c>
    </row>
    <row r="29" spans="1:7" ht="18.75">
      <c r="A29" s="44" t="s">
        <v>45</v>
      </c>
      <c r="B29" s="30"/>
      <c r="C29" s="30"/>
      <c r="D29" s="30"/>
      <c r="E29" s="30"/>
      <c r="F29" s="43"/>
      <c r="G29" s="66">
        <v>1065814.19</v>
      </c>
    </row>
    <row r="30" spans="1:7" ht="18.75">
      <c r="A30" s="44" t="s">
        <v>46</v>
      </c>
      <c r="B30" s="30"/>
      <c r="C30" s="30"/>
      <c r="D30" s="30"/>
      <c r="E30" s="30"/>
      <c r="F30" s="43"/>
      <c r="G30" s="66">
        <v>1758862.85</v>
      </c>
    </row>
    <row r="31" spans="1:7" ht="18.75">
      <c r="A31" s="44" t="s">
        <v>81</v>
      </c>
      <c r="B31" s="30"/>
      <c r="C31" s="30"/>
      <c r="D31" s="30"/>
      <c r="E31" s="30"/>
      <c r="F31" s="43"/>
      <c r="G31" s="70">
        <v>10651</v>
      </c>
    </row>
    <row r="32" spans="1:7" ht="18.75">
      <c r="A32" s="44" t="s">
        <v>47</v>
      </c>
      <c r="B32" s="30"/>
      <c r="C32" s="30"/>
      <c r="D32" s="30"/>
      <c r="E32" s="30"/>
      <c r="F32" s="43"/>
      <c r="G32" s="66">
        <v>1</v>
      </c>
    </row>
    <row r="33" spans="1:7" ht="18.75">
      <c r="A33" s="44" t="s">
        <v>48</v>
      </c>
      <c r="B33" s="30"/>
      <c r="C33" s="30"/>
      <c r="D33" s="30"/>
      <c r="E33" s="30"/>
      <c r="F33" s="43"/>
      <c r="G33" s="66">
        <v>48645.7</v>
      </c>
    </row>
    <row r="34" spans="1:7" ht="18.75">
      <c r="A34" s="44" t="s">
        <v>49</v>
      </c>
      <c r="B34" s="30"/>
      <c r="C34" s="30"/>
      <c r="D34" s="30"/>
      <c r="E34" s="30"/>
      <c r="F34" s="43"/>
      <c r="G34" s="66">
        <v>50581.24</v>
      </c>
    </row>
    <row r="35" spans="1:7" ht="18.75">
      <c r="A35" s="71" t="s">
        <v>50</v>
      </c>
      <c r="B35" s="72"/>
      <c r="C35" s="72"/>
      <c r="D35" s="72"/>
      <c r="E35" s="72"/>
      <c r="F35" s="73"/>
      <c r="G35" s="74">
        <v>7059522</v>
      </c>
    </row>
    <row r="36" spans="1:7" ht="18.75">
      <c r="A36" s="71" t="s">
        <v>64</v>
      </c>
      <c r="B36" s="72"/>
      <c r="C36" s="72"/>
      <c r="D36" s="72"/>
      <c r="E36" s="72"/>
      <c r="F36" s="73"/>
      <c r="G36" s="74">
        <v>7440160.05</v>
      </c>
    </row>
    <row r="37" spans="1:7" ht="18.75">
      <c r="A37" s="71" t="s">
        <v>187</v>
      </c>
      <c r="B37" s="72"/>
      <c r="C37" s="72"/>
      <c r="D37" s="72"/>
      <c r="E37" s="72"/>
      <c r="F37" s="73"/>
      <c r="G37" s="74">
        <v>10756.97</v>
      </c>
    </row>
    <row r="38" spans="1:7" ht="18.75">
      <c r="A38" s="75" t="s">
        <v>186</v>
      </c>
      <c r="B38" s="76"/>
      <c r="C38" s="76"/>
      <c r="D38" s="76"/>
      <c r="E38" s="76"/>
      <c r="F38" s="77"/>
      <c r="G38" s="8">
        <v>500</v>
      </c>
    </row>
    <row r="39" spans="1:7" ht="18.75">
      <c r="A39" s="200"/>
      <c r="B39" s="200"/>
      <c r="C39" s="200"/>
      <c r="D39" s="200"/>
      <c r="E39" s="200"/>
      <c r="F39" s="200"/>
      <c r="G39" s="93"/>
    </row>
    <row r="40" spans="1:7" ht="18.75">
      <c r="A40" s="29"/>
      <c r="B40" s="29"/>
      <c r="C40" s="29"/>
      <c r="D40" s="29"/>
      <c r="E40" s="29"/>
      <c r="F40" s="29"/>
      <c r="G40" s="93"/>
    </row>
    <row r="41" spans="1:7" ht="18.75">
      <c r="A41" s="29"/>
      <c r="B41" s="29"/>
      <c r="C41" s="29"/>
      <c r="D41" s="29"/>
      <c r="E41" s="29"/>
      <c r="F41" s="29"/>
      <c r="G41" s="93"/>
    </row>
    <row r="42" spans="1:7" ht="18.75">
      <c r="A42" s="2"/>
      <c r="B42" s="2">
        <v>-2</v>
      </c>
      <c r="C42" s="2"/>
      <c r="D42" s="2"/>
      <c r="E42" s="2"/>
      <c r="F42" s="2"/>
      <c r="G42" s="78"/>
    </row>
    <row r="43" spans="1:7" ht="18.75">
      <c r="A43" s="201" t="s">
        <v>0</v>
      </c>
      <c r="B43" s="202"/>
      <c r="C43" s="202"/>
      <c r="D43" s="202"/>
      <c r="E43" s="202"/>
      <c r="F43" s="203"/>
      <c r="G43" s="141" t="s">
        <v>30</v>
      </c>
    </row>
    <row r="44" spans="1:7" ht="18.75">
      <c r="A44" s="132" t="s">
        <v>117</v>
      </c>
      <c r="B44" s="133"/>
      <c r="C44" s="133"/>
      <c r="D44" s="133"/>
      <c r="E44" s="133"/>
      <c r="F44" s="133"/>
      <c r="G44" s="140">
        <f>G45+G47</f>
        <v>18317217</v>
      </c>
    </row>
    <row r="45" spans="1:7" ht="18.75">
      <c r="A45" s="44" t="s">
        <v>51</v>
      </c>
      <c r="B45" s="30"/>
      <c r="C45" s="30"/>
      <c r="D45" s="30"/>
      <c r="E45" s="30"/>
      <c r="F45" s="30"/>
      <c r="G45" s="74">
        <v>6607962</v>
      </c>
    </row>
    <row r="46" spans="1:7" ht="18.75">
      <c r="A46" s="44" t="s">
        <v>52</v>
      </c>
      <c r="B46" s="30"/>
      <c r="C46" s="30"/>
      <c r="D46" s="30"/>
      <c r="E46" s="30"/>
      <c r="F46" s="30"/>
      <c r="G46" s="79">
        <v>0</v>
      </c>
    </row>
    <row r="47" spans="1:7" ht="18.75">
      <c r="A47" s="44" t="s">
        <v>53</v>
      </c>
      <c r="B47" s="30"/>
      <c r="C47" s="30"/>
      <c r="D47" s="30"/>
      <c r="E47" s="30"/>
      <c r="F47" s="30"/>
      <c r="G47" s="80">
        <v>11709255</v>
      </c>
    </row>
    <row r="48" spans="1:7" ht="18.75">
      <c r="A48" s="137" t="s">
        <v>54</v>
      </c>
      <c r="B48" s="138"/>
      <c r="C48" s="138"/>
      <c r="D48" s="138"/>
      <c r="E48" s="138"/>
      <c r="F48" s="139"/>
      <c r="G48" s="141">
        <f>SUM(G49+G60+G64)</f>
        <v>28782313.46</v>
      </c>
    </row>
    <row r="49" spans="1:7" ht="18.75">
      <c r="A49" s="137" t="s">
        <v>55</v>
      </c>
      <c r="B49" s="138"/>
      <c r="C49" s="138"/>
      <c r="D49" s="138"/>
      <c r="E49" s="138"/>
      <c r="F49" s="139"/>
      <c r="G49" s="140">
        <f>SUM(G50:G59)</f>
        <v>14417248.459999999</v>
      </c>
    </row>
    <row r="50" spans="1:7" ht="18.75">
      <c r="A50" s="44" t="s">
        <v>56</v>
      </c>
      <c r="B50" s="30"/>
      <c r="C50" s="30"/>
      <c r="D50" s="30"/>
      <c r="E50" s="30"/>
      <c r="F50" s="30"/>
      <c r="G50" s="81">
        <v>420003.5</v>
      </c>
    </row>
    <row r="51" spans="1:7" ht="18.75">
      <c r="A51" s="44" t="s">
        <v>77</v>
      </c>
      <c r="B51" s="30"/>
      <c r="C51" s="30"/>
      <c r="D51" s="30"/>
      <c r="E51" s="30"/>
      <c r="F51" s="30"/>
      <c r="G51" s="74">
        <v>2090803</v>
      </c>
    </row>
    <row r="52" spans="1:7" ht="18.75">
      <c r="A52" s="44" t="s">
        <v>78</v>
      </c>
      <c r="B52" s="30"/>
      <c r="C52" s="30"/>
      <c r="D52" s="30"/>
      <c r="E52" s="30"/>
      <c r="F52" s="30"/>
      <c r="G52" s="74">
        <v>4883913</v>
      </c>
    </row>
    <row r="53" spans="1:7" ht="18.75">
      <c r="A53" s="44" t="s">
        <v>57</v>
      </c>
      <c r="B53" s="30"/>
      <c r="C53" s="30"/>
      <c r="D53" s="30"/>
      <c r="E53" s="30"/>
      <c r="F53" s="30"/>
      <c r="G53" s="74">
        <f>130377+2375206.8+1810145.04</f>
        <v>4315728.84</v>
      </c>
    </row>
    <row r="54" spans="1:7" ht="18.75">
      <c r="A54" s="44" t="s">
        <v>128</v>
      </c>
      <c r="B54" s="30"/>
      <c r="C54" s="30"/>
      <c r="D54" s="144">
        <v>130377</v>
      </c>
      <c r="E54" s="30"/>
      <c r="F54" s="30"/>
      <c r="G54" s="74"/>
    </row>
    <row r="55" spans="1:7" ht="18.75">
      <c r="A55" s="44" t="s">
        <v>129</v>
      </c>
      <c r="B55" s="30"/>
      <c r="C55" s="30"/>
      <c r="D55" s="144">
        <v>2375206.8</v>
      </c>
      <c r="E55" s="30"/>
      <c r="F55" s="30"/>
      <c r="G55" s="74"/>
    </row>
    <row r="56" spans="1:7" ht="18.75">
      <c r="A56" s="44" t="s">
        <v>130</v>
      </c>
      <c r="B56" s="30"/>
      <c r="C56" s="30"/>
      <c r="D56" s="144">
        <v>1810145.04</v>
      </c>
      <c r="E56" s="30"/>
      <c r="F56" s="30"/>
      <c r="G56" s="74"/>
    </row>
    <row r="57" spans="1:7" ht="18.75">
      <c r="A57" s="44" t="s">
        <v>58</v>
      </c>
      <c r="B57" s="30"/>
      <c r="C57" s="30"/>
      <c r="D57" s="30"/>
      <c r="E57" s="30"/>
      <c r="F57" s="30"/>
      <c r="G57" s="74">
        <v>938690.12</v>
      </c>
    </row>
    <row r="58" spans="1:7" ht="18.75">
      <c r="A58" s="44" t="s">
        <v>59</v>
      </c>
      <c r="B58" s="30"/>
      <c r="C58" s="30"/>
      <c r="D58" s="30"/>
      <c r="E58" s="30"/>
      <c r="F58" s="30"/>
      <c r="G58" s="74">
        <v>1768110</v>
      </c>
    </row>
    <row r="59" spans="1:7" ht="18.75">
      <c r="A59" s="44" t="s">
        <v>60</v>
      </c>
      <c r="B59" s="30"/>
      <c r="C59" s="30"/>
      <c r="D59" s="30"/>
      <c r="E59" s="30"/>
      <c r="F59" s="30"/>
      <c r="G59" s="74">
        <v>0</v>
      </c>
    </row>
    <row r="60" spans="1:7" ht="18.75">
      <c r="A60" s="132" t="s">
        <v>61</v>
      </c>
      <c r="B60" s="133"/>
      <c r="C60" s="133"/>
      <c r="D60" s="133"/>
      <c r="E60" s="133"/>
      <c r="F60" s="133"/>
      <c r="G60" s="140">
        <f>SUM(G61)</f>
        <v>2788500</v>
      </c>
    </row>
    <row r="61" spans="1:7" ht="18.75">
      <c r="A61" s="147" t="s">
        <v>62</v>
      </c>
      <c r="B61" s="145"/>
      <c r="C61" s="145"/>
      <c r="D61" s="145"/>
      <c r="E61" s="145"/>
      <c r="F61" s="145"/>
      <c r="G61" s="148">
        <f>G62+G63</f>
        <v>2788500</v>
      </c>
    </row>
    <row r="62" spans="1:7" ht="18.75">
      <c r="A62" s="32" t="s">
        <v>126</v>
      </c>
      <c r="B62" s="34"/>
      <c r="C62" s="34"/>
      <c r="D62" s="34"/>
      <c r="E62" s="34"/>
      <c r="F62" s="34"/>
      <c r="G62" s="143">
        <v>41500</v>
      </c>
    </row>
    <row r="63" spans="1:7" ht="18.75">
      <c r="A63" s="82" t="s">
        <v>127</v>
      </c>
      <c r="B63" s="39"/>
      <c r="C63" s="39"/>
      <c r="D63" s="39"/>
      <c r="E63" s="39"/>
      <c r="F63" s="39"/>
      <c r="G63" s="142">
        <v>2747000</v>
      </c>
    </row>
    <row r="64" spans="1:7" ht="18.75">
      <c r="A64" s="147" t="s">
        <v>188</v>
      </c>
      <c r="B64" s="108"/>
      <c r="C64" s="108"/>
      <c r="D64" s="108"/>
      <c r="E64" s="108"/>
      <c r="F64" s="108"/>
      <c r="G64" s="146">
        <f>SUM(G65:G72)</f>
        <v>11576565</v>
      </c>
    </row>
    <row r="65" spans="1:7" ht="18.75">
      <c r="A65" s="124" t="s">
        <v>118</v>
      </c>
      <c r="B65" s="34"/>
      <c r="C65" s="30"/>
      <c r="D65" s="34"/>
      <c r="E65" s="30"/>
      <c r="F65" s="34"/>
      <c r="G65" s="125">
        <v>217080</v>
      </c>
    </row>
    <row r="66" spans="1:7" ht="18.75">
      <c r="A66" s="124" t="s">
        <v>119</v>
      </c>
      <c r="B66" s="30"/>
      <c r="C66" s="30"/>
      <c r="D66" s="30"/>
      <c r="E66" s="30"/>
      <c r="F66" s="30"/>
      <c r="G66" s="125">
        <v>354805</v>
      </c>
    </row>
    <row r="67" spans="1:7" ht="18.75">
      <c r="A67" s="124" t="s">
        <v>189</v>
      </c>
      <c r="B67" s="30"/>
      <c r="C67" s="30"/>
      <c r="D67" s="30"/>
      <c r="E67" s="30"/>
      <c r="F67" s="30"/>
      <c r="G67" s="125">
        <v>22880</v>
      </c>
    </row>
    <row r="68" spans="1:7" ht="18.75">
      <c r="A68" s="124" t="s">
        <v>120</v>
      </c>
      <c r="B68" s="30"/>
      <c r="C68" s="30"/>
      <c r="D68" s="30"/>
      <c r="E68" s="30"/>
      <c r="F68" s="30"/>
      <c r="G68" s="125">
        <v>3920100</v>
      </c>
    </row>
    <row r="69" spans="1:7" ht="18.75">
      <c r="A69" s="126" t="s">
        <v>121</v>
      </c>
      <c r="B69" s="30"/>
      <c r="C69" s="30"/>
      <c r="D69" s="30"/>
      <c r="E69" s="30"/>
      <c r="F69" s="43"/>
      <c r="G69" s="125">
        <v>751700</v>
      </c>
    </row>
    <row r="70" spans="1:7" ht="18.75">
      <c r="A70" s="124" t="s">
        <v>190</v>
      </c>
      <c r="B70" s="30"/>
      <c r="C70" s="30"/>
      <c r="D70" s="30"/>
      <c r="E70" s="30"/>
      <c r="F70" s="30"/>
      <c r="G70" s="125">
        <v>5121000</v>
      </c>
    </row>
    <row r="71" spans="1:7" ht="18.75">
      <c r="A71" s="124" t="s">
        <v>191</v>
      </c>
      <c r="B71" s="30"/>
      <c r="C71" s="30"/>
      <c r="D71" s="30"/>
      <c r="E71" s="30"/>
      <c r="F71" s="30"/>
      <c r="G71" s="125">
        <v>153000</v>
      </c>
    </row>
    <row r="72" spans="1:7" ht="18.75">
      <c r="A72" s="127" t="s">
        <v>192</v>
      </c>
      <c r="B72" s="30"/>
      <c r="C72" s="30"/>
      <c r="D72" s="30"/>
      <c r="E72" s="30"/>
      <c r="F72" s="40"/>
      <c r="G72" s="128">
        <v>1036000</v>
      </c>
    </row>
    <row r="73" spans="1:4" ht="18.75">
      <c r="A73" s="34"/>
      <c r="B73" s="34"/>
      <c r="D73" s="34"/>
    </row>
  </sheetData>
  <sheetProtection/>
  <mergeCells count="5">
    <mergeCell ref="A39:F39"/>
    <mergeCell ref="A43:F43"/>
    <mergeCell ref="A3:G3"/>
    <mergeCell ref="A4:G4"/>
    <mergeCell ref="A5:F5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6">
      <selection activeCell="F14" sqref="F14"/>
    </sheetView>
  </sheetViews>
  <sheetFormatPr defaultColWidth="9.33203125" defaultRowHeight="21" customHeight="1"/>
  <cols>
    <col min="1" max="3" width="9.33203125" style="1" customWidth="1"/>
    <col min="4" max="4" width="21" style="1" customWidth="1"/>
    <col min="5" max="5" width="12" style="1" customWidth="1"/>
    <col min="6" max="6" width="17.5" style="1" customWidth="1"/>
    <col min="7" max="7" width="5.83203125" style="1" hidden="1" customWidth="1"/>
    <col min="8" max="8" width="19" style="1" customWidth="1"/>
    <col min="9" max="10" width="15.83203125" style="1" bestFit="1" customWidth="1"/>
    <col min="11" max="16384" width="9.33203125" style="1" customWidth="1"/>
  </cols>
  <sheetData>
    <row r="1" ht="21" customHeight="1">
      <c r="H1" s="119" t="s">
        <v>177</v>
      </c>
    </row>
    <row r="2" spans="1:8" ht="21" customHeight="1">
      <c r="A2" s="196" t="s">
        <v>84</v>
      </c>
      <c r="B2" s="196"/>
      <c r="C2" s="196"/>
      <c r="D2" s="196"/>
      <c r="E2" s="196"/>
      <c r="F2" s="196"/>
      <c r="G2" s="196"/>
      <c r="H2" s="196"/>
    </row>
    <row r="3" spans="1:8" ht="21" customHeight="1">
      <c r="A3" s="196" t="s">
        <v>28</v>
      </c>
      <c r="B3" s="196"/>
      <c r="C3" s="196"/>
      <c r="D3" s="196"/>
      <c r="E3" s="196"/>
      <c r="F3" s="196"/>
      <c r="G3" s="196"/>
      <c r="H3" s="196"/>
    </row>
    <row r="4" spans="1:8" ht="21" customHeight="1">
      <c r="A4" s="196" t="s">
        <v>207</v>
      </c>
      <c r="B4" s="196"/>
      <c r="C4" s="196"/>
      <c r="D4" s="196"/>
      <c r="E4" s="196"/>
      <c r="F4" s="196"/>
      <c r="G4" s="196"/>
      <c r="H4" s="196"/>
    </row>
    <row r="5" spans="1:8" ht="21" customHeight="1">
      <c r="A5" s="19"/>
      <c r="B5" s="19"/>
      <c r="C5" s="19"/>
      <c r="D5" s="19"/>
      <c r="E5" s="19"/>
      <c r="F5" s="19"/>
      <c r="G5" s="19"/>
      <c r="H5" s="19"/>
    </row>
    <row r="6" spans="1:8" ht="21" customHeight="1">
      <c r="A6" s="211" t="s">
        <v>208</v>
      </c>
      <c r="B6" s="211"/>
      <c r="C6" s="211"/>
      <c r="D6" s="211"/>
      <c r="E6" s="211"/>
      <c r="F6" s="22">
        <v>15122000.29</v>
      </c>
      <c r="G6" s="22"/>
      <c r="H6" s="23"/>
    </row>
    <row r="7" spans="1:8" ht="21" customHeight="1">
      <c r="A7" s="20"/>
      <c r="B7" s="20"/>
      <c r="C7" s="20"/>
      <c r="D7" s="20"/>
      <c r="E7" s="20"/>
      <c r="F7" s="24"/>
      <c r="G7" s="20"/>
      <c r="H7" s="22"/>
    </row>
    <row r="8" spans="1:8" ht="21" customHeight="1">
      <c r="A8" s="207" t="s">
        <v>88</v>
      </c>
      <c r="B8" s="208"/>
      <c r="C8" s="208"/>
      <c r="D8" s="208"/>
      <c r="E8" s="208"/>
      <c r="F8" s="22">
        <v>6469514.33</v>
      </c>
      <c r="G8" s="22"/>
      <c r="H8" s="23"/>
    </row>
    <row r="9" spans="1:8" ht="21" customHeight="1">
      <c r="A9" s="96"/>
      <c r="B9" s="25" t="s">
        <v>115</v>
      </c>
      <c r="C9" s="25"/>
      <c r="D9" s="25"/>
      <c r="E9" s="25"/>
      <c r="F9" s="22">
        <v>0</v>
      </c>
      <c r="G9" s="22"/>
      <c r="H9" s="23"/>
    </row>
    <row r="10" spans="1:8" ht="21" customHeight="1">
      <c r="A10" s="208" t="s">
        <v>93</v>
      </c>
      <c r="B10" s="207"/>
      <c r="C10" s="207"/>
      <c r="D10" s="207"/>
      <c r="E10" s="207"/>
      <c r="F10" s="24">
        <v>790899</v>
      </c>
      <c r="G10" s="22"/>
      <c r="H10" s="23">
        <f>SUM(F6:F10)</f>
        <v>22382413.619999997</v>
      </c>
    </row>
    <row r="11" spans="1:8" ht="21" customHeight="1">
      <c r="A11" s="207" t="s">
        <v>94</v>
      </c>
      <c r="B11" s="207"/>
      <c r="C11" s="207"/>
      <c r="D11" s="207"/>
      <c r="E11" s="207"/>
      <c r="F11" s="22">
        <v>98000</v>
      </c>
      <c r="G11" s="22"/>
      <c r="H11" s="23"/>
    </row>
    <row r="12" spans="1:8" ht="21" customHeight="1">
      <c r="A12" s="96"/>
      <c r="B12" s="25" t="s">
        <v>221</v>
      </c>
      <c r="C12" s="96"/>
      <c r="D12" s="96"/>
      <c r="E12" s="96"/>
      <c r="F12" s="22">
        <v>34335</v>
      </c>
      <c r="G12" s="22"/>
      <c r="H12" s="23"/>
    </row>
    <row r="13" spans="1:8" ht="21" customHeight="1">
      <c r="A13" s="96"/>
      <c r="B13" s="25" t="s">
        <v>5</v>
      </c>
      <c r="C13" s="96"/>
      <c r="D13" s="96"/>
      <c r="E13" s="96"/>
      <c r="F13" s="22">
        <v>15310</v>
      </c>
      <c r="G13" s="22"/>
      <c r="H13" s="23"/>
    </row>
    <row r="14" spans="1:8" ht="21" customHeight="1">
      <c r="A14" s="208" t="s">
        <v>74</v>
      </c>
      <c r="B14" s="208"/>
      <c r="C14" s="208"/>
      <c r="D14" s="208"/>
      <c r="E14" s="208"/>
      <c r="F14" s="26">
        <v>1617378.58</v>
      </c>
      <c r="G14" s="22"/>
      <c r="H14" s="24">
        <f>SUM(F11:G14)</f>
        <v>1765023.58</v>
      </c>
    </row>
    <row r="15" spans="1:8" ht="21" customHeight="1">
      <c r="A15" s="211" t="s">
        <v>209</v>
      </c>
      <c r="B15" s="211"/>
      <c r="C15" s="211"/>
      <c r="D15" s="211"/>
      <c r="E15" s="211"/>
      <c r="F15" s="22"/>
      <c r="G15" s="22"/>
      <c r="H15" s="27">
        <f>SUM(H6+H10-H14)</f>
        <v>20617390.04</v>
      </c>
    </row>
    <row r="16" spans="1:8" ht="21" customHeight="1">
      <c r="A16" s="212"/>
      <c r="B16" s="211"/>
      <c r="C16" s="211"/>
      <c r="D16" s="211"/>
      <c r="E16" s="211"/>
      <c r="F16" s="22"/>
      <c r="G16" s="22"/>
      <c r="H16" s="23"/>
    </row>
    <row r="17" spans="1:8" ht="21" customHeight="1">
      <c r="A17" s="21" t="s">
        <v>210</v>
      </c>
      <c r="B17" s="21"/>
      <c r="C17" s="21"/>
      <c r="D17" s="21"/>
      <c r="E17" s="21"/>
      <c r="F17" s="22"/>
      <c r="G17" s="22"/>
      <c r="H17" s="23"/>
    </row>
    <row r="18" spans="1:8" ht="21" customHeight="1">
      <c r="A18" s="21" t="s">
        <v>211</v>
      </c>
      <c r="B18" s="21"/>
      <c r="C18" s="21"/>
      <c r="D18" s="21"/>
      <c r="E18" s="21"/>
      <c r="F18" s="23"/>
      <c r="G18" s="22"/>
      <c r="H18" s="23">
        <v>13791998.05</v>
      </c>
    </row>
    <row r="19" spans="1:8" ht="21" customHeight="1">
      <c r="A19" s="21" t="s">
        <v>212</v>
      </c>
      <c r="B19" s="21"/>
      <c r="C19" s="21"/>
      <c r="D19" s="21"/>
      <c r="E19" s="21"/>
      <c r="F19" s="23"/>
      <c r="G19" s="22"/>
      <c r="H19" s="24">
        <v>1617378.58</v>
      </c>
    </row>
    <row r="20" spans="1:8" ht="21" customHeight="1">
      <c r="A20" s="21"/>
      <c r="B20" s="21"/>
      <c r="C20" s="21"/>
      <c r="D20" s="21"/>
      <c r="E20" s="21"/>
      <c r="F20" s="23"/>
      <c r="G20" s="22"/>
      <c r="H20" s="27">
        <f>SUM(H18:H19)</f>
        <v>15409376.63</v>
      </c>
    </row>
    <row r="21" spans="1:8" ht="21" customHeight="1" thickBot="1">
      <c r="A21" s="209" t="s">
        <v>79</v>
      </c>
      <c r="B21" s="209"/>
      <c r="C21" s="209"/>
      <c r="D21" s="209"/>
      <c r="E21" s="209"/>
      <c r="F21" s="184"/>
      <c r="G21" s="185"/>
      <c r="H21" s="181">
        <f>SUM(H15+H20)</f>
        <v>36026766.67</v>
      </c>
    </row>
    <row r="22" spans="1:8" ht="21" customHeight="1" thickTop="1">
      <c r="A22" s="208"/>
      <c r="B22" s="208"/>
      <c r="C22" s="208"/>
      <c r="D22" s="208"/>
      <c r="E22" s="208"/>
      <c r="F22" s="208"/>
      <c r="G22" s="208"/>
      <c r="H22" s="208"/>
    </row>
    <row r="23" spans="1:8" ht="21" customHeight="1">
      <c r="A23" s="208"/>
      <c r="B23" s="208"/>
      <c r="C23" s="208"/>
      <c r="D23" s="208"/>
      <c r="E23" s="208"/>
      <c r="F23" s="208"/>
      <c r="G23" s="208"/>
      <c r="H23" s="208"/>
    </row>
    <row r="24" spans="1:8" ht="21" customHeight="1">
      <c r="A24" s="210" t="s">
        <v>29</v>
      </c>
      <c r="B24" s="210"/>
      <c r="C24" s="210"/>
      <c r="D24" s="210"/>
      <c r="E24" s="210"/>
      <c r="F24" s="210"/>
      <c r="G24" s="210"/>
      <c r="H24" s="210"/>
    </row>
    <row r="25" spans="1:8" ht="21" customHeight="1">
      <c r="A25" s="206"/>
      <c r="B25" s="206"/>
      <c r="C25" s="206"/>
      <c r="D25" s="206"/>
      <c r="E25" s="206"/>
      <c r="F25" s="206"/>
      <c r="G25" s="206"/>
      <c r="H25" s="206"/>
    </row>
    <row r="26" spans="1:6" ht="21" customHeight="1">
      <c r="A26" s="84" t="s">
        <v>215</v>
      </c>
      <c r="B26" s="84"/>
      <c r="C26" s="84"/>
      <c r="D26" s="84"/>
      <c r="E26" s="84"/>
      <c r="F26" s="84"/>
    </row>
    <row r="27" spans="1:6" ht="21" customHeight="1">
      <c r="A27" s="114" t="s">
        <v>216</v>
      </c>
      <c r="B27" s="114"/>
      <c r="C27" s="114"/>
      <c r="D27" s="28"/>
      <c r="E27" s="28"/>
      <c r="F27" s="114"/>
    </row>
    <row r="28" spans="1:6" ht="21" customHeight="1">
      <c r="A28" s="94" t="s">
        <v>217</v>
      </c>
      <c r="C28" s="88"/>
      <c r="F28" s="94"/>
    </row>
    <row r="29" spans="1:6" ht="21" customHeight="1">
      <c r="A29" s="94" t="s">
        <v>214</v>
      </c>
      <c r="B29" s="88"/>
      <c r="D29" s="19"/>
      <c r="E29" s="115"/>
      <c r="F29" s="94"/>
    </row>
  </sheetData>
  <sheetProtection/>
  <mergeCells count="15">
    <mergeCell ref="A8:E8"/>
    <mergeCell ref="A10:E10"/>
    <mergeCell ref="A15:E15"/>
    <mergeCell ref="A16:E16"/>
    <mergeCell ref="A4:H4"/>
    <mergeCell ref="A25:H25"/>
    <mergeCell ref="A11:E11"/>
    <mergeCell ref="A14:E14"/>
    <mergeCell ref="A2:H2"/>
    <mergeCell ref="A3:H3"/>
    <mergeCell ref="A21:E21"/>
    <mergeCell ref="A22:H22"/>
    <mergeCell ref="A23:H23"/>
    <mergeCell ref="A24:H24"/>
    <mergeCell ref="A6:E6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9">
      <selection activeCell="E55" sqref="E55"/>
    </sheetView>
  </sheetViews>
  <sheetFormatPr defaultColWidth="9.33203125" defaultRowHeight="21" customHeight="1"/>
  <cols>
    <col min="1" max="1" width="49.16015625" style="1" customWidth="1"/>
    <col min="2" max="2" width="12" style="1" customWidth="1"/>
    <col min="3" max="3" width="17.5" style="1" customWidth="1"/>
    <col min="4" max="4" width="5.83203125" style="1" hidden="1" customWidth="1"/>
    <col min="5" max="5" width="18" style="1" customWidth="1"/>
    <col min="6" max="6" width="9.33203125" style="1" customWidth="1"/>
    <col min="7" max="7" width="13.33203125" style="1" bestFit="1" customWidth="1"/>
    <col min="8" max="16384" width="9.33203125" style="1" customWidth="1"/>
  </cols>
  <sheetData>
    <row r="1" spans="1:5" ht="21" customHeight="1">
      <c r="A1" s="206" t="s">
        <v>83</v>
      </c>
      <c r="B1" s="206"/>
      <c r="C1" s="206"/>
      <c r="D1" s="206"/>
      <c r="E1" s="206"/>
    </row>
    <row r="2" spans="1:5" ht="21" customHeight="1">
      <c r="A2" s="206" t="s">
        <v>72</v>
      </c>
      <c r="B2" s="206"/>
      <c r="C2" s="206"/>
      <c r="D2" s="206"/>
      <c r="E2" s="206"/>
    </row>
    <row r="3" spans="1:5" ht="21" customHeight="1">
      <c r="A3" s="213" t="s">
        <v>213</v>
      </c>
      <c r="B3" s="213"/>
      <c r="C3" s="213"/>
      <c r="D3" s="213"/>
      <c r="E3" s="213"/>
    </row>
    <row r="4" spans="1:5" ht="21" customHeight="1">
      <c r="A4" s="3" t="s">
        <v>0</v>
      </c>
      <c r="B4" s="4" t="s">
        <v>1</v>
      </c>
      <c r="C4" s="214" t="s">
        <v>2</v>
      </c>
      <c r="D4" s="215"/>
      <c r="E4" s="5" t="s">
        <v>3</v>
      </c>
    </row>
    <row r="5" spans="1:5" ht="21" customHeight="1">
      <c r="A5" s="97" t="s">
        <v>85</v>
      </c>
      <c r="B5" s="14" t="s">
        <v>73</v>
      </c>
      <c r="C5" s="9">
        <v>27435914.29</v>
      </c>
      <c r="D5" s="7"/>
      <c r="E5" s="8"/>
    </row>
    <row r="6" spans="1:5" ht="21" customHeight="1">
      <c r="A6" s="97" t="s">
        <v>86</v>
      </c>
      <c r="B6" s="14" t="s">
        <v>73</v>
      </c>
      <c r="C6" s="6">
        <v>415772.91</v>
      </c>
      <c r="D6" s="10"/>
      <c r="E6" s="11"/>
    </row>
    <row r="7" spans="1:5" ht="21" customHeight="1">
      <c r="A7" s="97" t="s">
        <v>111</v>
      </c>
      <c r="B7" s="14" t="s">
        <v>73</v>
      </c>
      <c r="C7" s="6">
        <v>13483570.6</v>
      </c>
      <c r="D7" s="12"/>
      <c r="E7" s="11"/>
    </row>
    <row r="8" spans="1:5" ht="21" customHeight="1">
      <c r="A8" s="97" t="s">
        <v>91</v>
      </c>
      <c r="B8" s="14" t="s">
        <v>95</v>
      </c>
      <c r="C8" s="6">
        <v>351525.28</v>
      </c>
      <c r="D8" s="12"/>
      <c r="E8" s="11"/>
    </row>
    <row r="9" spans="1:5" ht="21" customHeight="1">
      <c r="A9" s="97" t="s">
        <v>90</v>
      </c>
      <c r="B9" s="14" t="s">
        <v>95</v>
      </c>
      <c r="C9" s="6"/>
      <c r="D9" s="12"/>
      <c r="E9" s="11"/>
    </row>
    <row r="10" spans="1:5" ht="21" customHeight="1">
      <c r="A10" s="97" t="s">
        <v>112</v>
      </c>
      <c r="B10" s="14" t="s">
        <v>95</v>
      </c>
      <c r="C10" s="6"/>
      <c r="D10" s="12"/>
      <c r="E10" s="11"/>
    </row>
    <row r="11" spans="1:5" ht="21" customHeight="1">
      <c r="A11" s="97" t="s">
        <v>87</v>
      </c>
      <c r="B11" s="14" t="s">
        <v>95</v>
      </c>
      <c r="C11" s="6"/>
      <c r="D11" s="7"/>
      <c r="E11" s="11"/>
    </row>
    <row r="12" spans="1:5" ht="21" customHeight="1">
      <c r="A12" s="97" t="s">
        <v>113</v>
      </c>
      <c r="B12" s="14"/>
      <c r="C12" s="6">
        <v>1168000</v>
      </c>
      <c r="D12" s="7"/>
      <c r="E12" s="11"/>
    </row>
    <row r="13" spans="1:5" ht="21" customHeight="1">
      <c r="A13" s="52" t="s">
        <v>7</v>
      </c>
      <c r="B13" s="4">
        <v>230100</v>
      </c>
      <c r="C13" s="6"/>
      <c r="D13" s="7"/>
      <c r="E13" s="11">
        <v>651016.41</v>
      </c>
    </row>
    <row r="14" spans="1:5" ht="21" customHeight="1">
      <c r="A14" s="52" t="s">
        <v>8</v>
      </c>
      <c r="B14" s="4">
        <v>300000</v>
      </c>
      <c r="C14" s="6"/>
      <c r="D14" s="7"/>
      <c r="E14" s="11">
        <v>20617390.04</v>
      </c>
    </row>
    <row r="15" spans="1:5" ht="21" customHeight="1">
      <c r="A15" s="52" t="s">
        <v>9</v>
      </c>
      <c r="B15" s="4">
        <v>320000</v>
      </c>
      <c r="C15" s="6"/>
      <c r="D15" s="7"/>
      <c r="E15" s="11">
        <v>15409376.63</v>
      </c>
    </row>
    <row r="16" spans="1:5" ht="21" customHeight="1">
      <c r="A16" s="52" t="s">
        <v>114</v>
      </c>
      <c r="B16" s="4"/>
      <c r="C16" s="6"/>
      <c r="D16" s="7"/>
      <c r="E16" s="11">
        <v>1168000</v>
      </c>
    </row>
    <row r="17" spans="1:5" ht="21" customHeight="1">
      <c r="A17" s="52" t="s">
        <v>92</v>
      </c>
      <c r="B17" s="4">
        <v>210402</v>
      </c>
      <c r="C17" s="13"/>
      <c r="D17" s="7"/>
      <c r="E17" s="11">
        <v>5009000</v>
      </c>
    </row>
    <row r="18" spans="3:5" ht="21" customHeight="1" thickBot="1">
      <c r="C18" s="15">
        <f>SUM(C5:C17)</f>
        <v>42854783.08</v>
      </c>
      <c r="D18" s="16"/>
      <c r="E18" s="17">
        <f>SUM(E13:E17)</f>
        <v>42854783.08</v>
      </c>
    </row>
    <row r="19" ht="21" customHeight="1" thickTop="1"/>
    <row r="21" ht="21" customHeight="1">
      <c r="E21" s="95"/>
    </row>
  </sheetData>
  <sheetProtection/>
  <mergeCells count="4">
    <mergeCell ref="A1:E1"/>
    <mergeCell ref="A2:E2"/>
    <mergeCell ref="A3:E3"/>
    <mergeCell ref="C4:D4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zoomScaleSheetLayoutView="100" zoomScalePageLayoutView="0" workbookViewId="0" topLeftCell="A28">
      <selection activeCell="I39" sqref="I39"/>
    </sheetView>
  </sheetViews>
  <sheetFormatPr defaultColWidth="9.33203125" defaultRowHeight="21"/>
  <cols>
    <col min="1" max="1" width="45.83203125" style="1" customWidth="1"/>
    <col min="2" max="2" width="16.83203125" style="1" customWidth="1"/>
    <col min="3" max="3" width="6.16015625" style="1" hidden="1" customWidth="1"/>
    <col min="4" max="4" width="16.83203125" style="1" customWidth="1"/>
    <col min="5" max="5" width="6.66015625" style="1" hidden="1" customWidth="1"/>
    <col min="6" max="6" width="6.83203125" style="1" customWidth="1"/>
    <col min="7" max="7" width="16.83203125" style="1" customWidth="1"/>
    <col min="8" max="8" width="3" style="1" hidden="1" customWidth="1"/>
    <col min="9" max="9" width="15.83203125" style="1" bestFit="1" customWidth="1"/>
    <col min="10" max="10" width="14.66015625" style="1" bestFit="1" customWidth="1"/>
    <col min="11" max="11" width="17.66015625" style="1" customWidth="1"/>
    <col min="12" max="16384" width="9.33203125" style="1" customWidth="1"/>
  </cols>
  <sheetData>
    <row r="1" spans="1:8" ht="18.75">
      <c r="A1" s="204" t="s">
        <v>89</v>
      </c>
      <c r="B1" s="204"/>
      <c r="C1" s="204"/>
      <c r="D1" s="204"/>
      <c r="E1" s="204"/>
      <c r="F1" s="204"/>
      <c r="G1" s="204"/>
      <c r="H1" s="204"/>
    </row>
    <row r="2" spans="1:8" ht="18.75">
      <c r="A2" s="204" t="s">
        <v>180</v>
      </c>
      <c r="B2" s="204"/>
      <c r="C2" s="204"/>
      <c r="D2" s="204"/>
      <c r="E2" s="204"/>
      <c r="F2" s="204"/>
      <c r="G2" s="204"/>
      <c r="H2" s="204"/>
    </row>
    <row r="3" spans="1:8" ht="18.75">
      <c r="A3" s="205" t="s">
        <v>181</v>
      </c>
      <c r="B3" s="205"/>
      <c r="C3" s="205"/>
      <c r="D3" s="205"/>
      <c r="E3" s="205"/>
      <c r="F3" s="205"/>
      <c r="G3" s="205"/>
      <c r="H3" s="205"/>
    </row>
    <row r="4" spans="1:8" ht="18.75">
      <c r="A4" s="32"/>
      <c r="B4" s="221" t="s">
        <v>10</v>
      </c>
      <c r="C4" s="104"/>
      <c r="D4" s="223" t="s">
        <v>11</v>
      </c>
      <c r="E4" s="34"/>
      <c r="F4" s="33" t="s">
        <v>18</v>
      </c>
      <c r="G4" s="35" t="s">
        <v>19</v>
      </c>
      <c r="H4" s="36"/>
    </row>
    <row r="5" spans="1:8" ht="18.75">
      <c r="A5" s="38"/>
      <c r="B5" s="222"/>
      <c r="C5" s="105"/>
      <c r="D5" s="224"/>
      <c r="E5" s="30"/>
      <c r="F5" s="42" t="s">
        <v>4</v>
      </c>
      <c r="G5" s="41" t="s">
        <v>20</v>
      </c>
      <c r="H5" s="43"/>
    </row>
    <row r="6" spans="1:8" ht="18.75">
      <c r="A6" s="37" t="s">
        <v>12</v>
      </c>
      <c r="B6" s="35"/>
      <c r="C6" s="35"/>
      <c r="D6" s="35"/>
      <c r="E6" s="35"/>
      <c r="F6" s="35"/>
      <c r="G6" s="35"/>
      <c r="H6" s="40"/>
    </row>
    <row r="7" spans="1:8" ht="18.75">
      <c r="A7" s="44" t="s">
        <v>13</v>
      </c>
      <c r="B7" s="64">
        <v>1256000</v>
      </c>
      <c r="C7" s="46"/>
      <c r="D7" s="47">
        <v>1085409.77</v>
      </c>
      <c r="E7" s="48"/>
      <c r="F7" s="49" t="s">
        <v>4</v>
      </c>
      <c r="G7" s="45">
        <v>170590.23</v>
      </c>
      <c r="H7" s="43"/>
    </row>
    <row r="8" spans="1:8" ht="18.75">
      <c r="A8" s="44" t="s">
        <v>14</v>
      </c>
      <c r="B8" s="64">
        <v>63200</v>
      </c>
      <c r="C8" s="46"/>
      <c r="D8" s="47">
        <v>15220</v>
      </c>
      <c r="E8" s="48"/>
      <c r="F8" s="49" t="s">
        <v>4</v>
      </c>
      <c r="G8" s="45">
        <v>47980</v>
      </c>
      <c r="H8" s="43"/>
    </row>
    <row r="9" spans="1:8" ht="18.75">
      <c r="A9" s="44" t="s">
        <v>15</v>
      </c>
      <c r="B9" s="64">
        <v>300500</v>
      </c>
      <c r="C9" s="46"/>
      <c r="D9" s="47">
        <v>211972</v>
      </c>
      <c r="E9" s="48"/>
      <c r="F9" s="50" t="s">
        <v>4</v>
      </c>
      <c r="G9" s="45">
        <v>88528</v>
      </c>
      <c r="H9" s="43"/>
    </row>
    <row r="10" spans="1:8" ht="18.75">
      <c r="A10" s="44" t="s">
        <v>16</v>
      </c>
      <c r="B10" s="64"/>
      <c r="C10" s="46"/>
      <c r="D10" s="51"/>
      <c r="E10" s="48"/>
      <c r="F10" s="49"/>
      <c r="G10" s="49" t="s">
        <v>4</v>
      </c>
      <c r="H10" s="43"/>
    </row>
    <row r="11" spans="1:8" ht="18.75">
      <c r="A11" s="44" t="s">
        <v>17</v>
      </c>
      <c r="B11" s="64">
        <v>75000</v>
      </c>
      <c r="C11" s="46"/>
      <c r="D11" s="47">
        <v>139640</v>
      </c>
      <c r="E11" s="48"/>
      <c r="F11" s="49" t="s">
        <v>18</v>
      </c>
      <c r="G11" s="45">
        <v>64640</v>
      </c>
      <c r="H11" s="43"/>
    </row>
    <row r="12" spans="1:8" ht="18.75">
      <c r="A12" s="44" t="s">
        <v>75</v>
      </c>
      <c r="B12" s="64">
        <v>18905300</v>
      </c>
      <c r="C12" s="46"/>
      <c r="D12" s="47">
        <v>19991059.02</v>
      </c>
      <c r="E12" s="48"/>
      <c r="F12" s="49" t="s">
        <v>18</v>
      </c>
      <c r="G12" s="45">
        <f>SUM(D12-B12)</f>
        <v>1085759.0199999996</v>
      </c>
      <c r="H12" s="43"/>
    </row>
    <row r="13" spans="1:8" ht="18.75">
      <c r="A13" s="44" t="s">
        <v>96</v>
      </c>
      <c r="B13" s="64">
        <v>5400000</v>
      </c>
      <c r="C13" s="46"/>
      <c r="D13" s="47">
        <v>6607962</v>
      </c>
      <c r="E13" s="48"/>
      <c r="F13" s="49" t="s">
        <v>18</v>
      </c>
      <c r="G13" s="45">
        <v>1207962</v>
      </c>
      <c r="H13" s="43"/>
    </row>
    <row r="14" spans="1:8" ht="18.75">
      <c r="A14" s="118" t="s">
        <v>100</v>
      </c>
      <c r="B14" s="109">
        <f>SUM(B7:B13)</f>
        <v>26000000</v>
      </c>
      <c r="C14" s="110"/>
      <c r="D14" s="109">
        <f>SUM(D7:D13)</f>
        <v>28051262.79</v>
      </c>
      <c r="E14" s="109"/>
      <c r="F14" s="111" t="s">
        <v>18</v>
      </c>
      <c r="G14" s="109">
        <f>SUM(G7:G13)</f>
        <v>2665459.2499999995</v>
      </c>
      <c r="H14" s="55"/>
    </row>
    <row r="15" spans="1:8" ht="18.75">
      <c r="A15" s="30" t="s">
        <v>101</v>
      </c>
      <c r="B15" s="47"/>
      <c r="C15" s="65"/>
      <c r="D15" s="53">
        <v>11709255</v>
      </c>
      <c r="E15" s="54"/>
      <c r="F15" s="103"/>
      <c r="G15" s="57"/>
      <c r="H15" s="55"/>
    </row>
    <row r="16" spans="1:8" ht="18.75">
      <c r="A16" s="108" t="s">
        <v>103</v>
      </c>
      <c r="B16" s="47"/>
      <c r="C16" s="57"/>
      <c r="D16" s="109">
        <v>11709255</v>
      </c>
      <c r="E16" s="63"/>
      <c r="F16" s="85"/>
      <c r="G16" s="47"/>
      <c r="H16" s="55"/>
    </row>
    <row r="17" spans="1:8" ht="19.5" thickBot="1">
      <c r="A17" s="98" t="s">
        <v>102</v>
      </c>
      <c r="B17" s="47"/>
      <c r="C17" s="47"/>
      <c r="D17" s="102">
        <f>D14+D16</f>
        <v>39760517.79</v>
      </c>
      <c r="E17" s="47"/>
      <c r="F17" s="51"/>
      <c r="G17" s="47"/>
      <c r="H17" s="55"/>
    </row>
    <row r="18" spans="1:8" ht="4.5" customHeight="1" thickTop="1">
      <c r="A18" s="99"/>
      <c r="B18" s="60"/>
      <c r="C18" s="60"/>
      <c r="D18" s="60"/>
      <c r="E18" s="60"/>
      <c r="F18" s="100"/>
      <c r="G18" s="60"/>
      <c r="H18" s="36"/>
    </row>
    <row r="19" spans="1:8" ht="18.75">
      <c r="A19" s="225"/>
      <c r="B19" s="216" t="s">
        <v>10</v>
      </c>
      <c r="C19" s="106"/>
      <c r="D19" s="218" t="s">
        <v>63</v>
      </c>
      <c r="E19" s="47"/>
      <c r="F19" s="49" t="s">
        <v>18</v>
      </c>
      <c r="G19" s="45" t="s">
        <v>19</v>
      </c>
      <c r="H19" s="36"/>
    </row>
    <row r="20" spans="1:8" ht="18.75">
      <c r="A20" s="226"/>
      <c r="B20" s="217"/>
      <c r="C20" s="107"/>
      <c r="D20" s="219"/>
      <c r="E20" s="60"/>
      <c r="F20" s="61" t="s">
        <v>4</v>
      </c>
      <c r="G20" s="59" t="s">
        <v>20</v>
      </c>
      <c r="H20" s="40"/>
    </row>
    <row r="21" spans="1:8" ht="18.75">
      <c r="A21" s="62" t="s">
        <v>21</v>
      </c>
      <c r="B21" s="45"/>
      <c r="C21" s="63"/>
      <c r="D21" s="31"/>
      <c r="E21" s="58"/>
      <c r="F21" s="56"/>
      <c r="G21" s="45"/>
      <c r="H21" s="36"/>
    </row>
    <row r="22" spans="1:8" ht="18.75">
      <c r="A22" s="41" t="s">
        <v>6</v>
      </c>
      <c r="B22" s="45">
        <v>681756</v>
      </c>
      <c r="C22" s="46"/>
      <c r="D22" s="31">
        <v>420003.5</v>
      </c>
      <c r="E22" s="45"/>
      <c r="F22" s="49" t="s">
        <v>4</v>
      </c>
      <c r="G22" s="45">
        <f aca="true" t="shared" si="0" ref="G22:G28">SUM(B22-D22)</f>
        <v>261752.5</v>
      </c>
      <c r="H22" s="43"/>
    </row>
    <row r="23" spans="1:8" ht="18.75">
      <c r="A23" s="41" t="s">
        <v>110</v>
      </c>
      <c r="B23" s="45">
        <v>9241168</v>
      </c>
      <c r="C23" s="46"/>
      <c r="D23" s="31">
        <v>6974716</v>
      </c>
      <c r="E23" s="45"/>
      <c r="F23" s="49" t="s">
        <v>4</v>
      </c>
      <c r="G23" s="45">
        <f t="shared" si="0"/>
        <v>2266452</v>
      </c>
      <c r="H23" s="43"/>
    </row>
    <row r="24" spans="1:8" ht="18.75">
      <c r="A24" s="41" t="s">
        <v>97</v>
      </c>
      <c r="B24" s="45">
        <v>213000</v>
      </c>
      <c r="C24" s="46"/>
      <c r="D24" s="31">
        <v>130377</v>
      </c>
      <c r="E24" s="45"/>
      <c r="F24" s="49" t="s">
        <v>4</v>
      </c>
      <c r="G24" s="45">
        <f t="shared" si="0"/>
        <v>82623</v>
      </c>
      <c r="H24" s="43"/>
    </row>
    <row r="25" spans="1:8" ht="18.75">
      <c r="A25" s="41" t="s">
        <v>99</v>
      </c>
      <c r="B25" s="45">
        <v>3724000</v>
      </c>
      <c r="C25" s="46"/>
      <c r="D25" s="31">
        <v>2375206.8</v>
      </c>
      <c r="E25" s="45"/>
      <c r="F25" s="49" t="s">
        <v>4</v>
      </c>
      <c r="G25" s="45">
        <f t="shared" si="0"/>
        <v>1348793.2000000002</v>
      </c>
      <c r="H25" s="43"/>
    </row>
    <row r="26" spans="1:8" ht="18.75">
      <c r="A26" s="41" t="s">
        <v>98</v>
      </c>
      <c r="B26" s="45">
        <v>2129200</v>
      </c>
      <c r="C26" s="46"/>
      <c r="D26" s="31">
        <v>1810145.04</v>
      </c>
      <c r="E26" s="45"/>
      <c r="F26" s="49" t="s">
        <v>4</v>
      </c>
      <c r="G26" s="45">
        <f t="shared" si="0"/>
        <v>319054.95999999996</v>
      </c>
      <c r="H26" s="43"/>
    </row>
    <row r="27" spans="1:8" ht="18.75">
      <c r="A27" s="41" t="s">
        <v>22</v>
      </c>
      <c r="B27" s="45">
        <v>813000</v>
      </c>
      <c r="C27" s="46"/>
      <c r="D27" s="31">
        <v>938690.12</v>
      </c>
      <c r="E27" s="45"/>
      <c r="F27" s="49" t="s">
        <v>18</v>
      </c>
      <c r="G27" s="45">
        <v>125690.12</v>
      </c>
      <c r="H27" s="43"/>
    </row>
    <row r="28" spans="1:8" ht="18.75">
      <c r="A28" s="41" t="s">
        <v>23</v>
      </c>
      <c r="B28" s="45">
        <v>1842110</v>
      </c>
      <c r="C28" s="46"/>
      <c r="D28" s="31">
        <v>1768110</v>
      </c>
      <c r="E28" s="45"/>
      <c r="F28" s="49" t="s">
        <v>4</v>
      </c>
      <c r="G28" s="45">
        <f t="shared" si="0"/>
        <v>74000</v>
      </c>
      <c r="H28" s="43"/>
    </row>
    <row r="29" spans="1:8" ht="18.75">
      <c r="A29" s="41" t="s">
        <v>24</v>
      </c>
      <c r="B29" s="187">
        <v>0</v>
      </c>
      <c r="C29" s="46"/>
      <c r="D29" s="186">
        <v>0</v>
      </c>
      <c r="E29" s="45"/>
      <c r="F29" s="49" t="s">
        <v>4</v>
      </c>
      <c r="G29" s="188">
        <f>SUM(D29-B29)</f>
        <v>0</v>
      </c>
      <c r="H29" s="43"/>
    </row>
    <row r="30" spans="1:8" ht="18.75">
      <c r="A30" s="41" t="s">
        <v>109</v>
      </c>
      <c r="B30" s="45">
        <v>153000</v>
      </c>
      <c r="C30" s="46"/>
      <c r="D30" s="47">
        <v>41500</v>
      </c>
      <c r="E30" s="45"/>
      <c r="F30" s="49" t="s">
        <v>4</v>
      </c>
      <c r="G30" s="45">
        <f>SUM(B30-D30)</f>
        <v>111500</v>
      </c>
      <c r="H30" s="43"/>
    </row>
    <row r="31" spans="1:8" ht="18.75">
      <c r="A31" s="41" t="s">
        <v>25</v>
      </c>
      <c r="B31" s="45">
        <v>7200000</v>
      </c>
      <c r="C31" s="46"/>
      <c r="D31" s="47">
        <v>2747000</v>
      </c>
      <c r="E31" s="45"/>
      <c r="F31" s="49" t="s">
        <v>4</v>
      </c>
      <c r="G31" s="45">
        <f>SUM(B31-D31)</f>
        <v>4453000</v>
      </c>
      <c r="H31" s="43"/>
    </row>
    <row r="32" spans="1:8" ht="18.75">
      <c r="A32" s="118" t="s">
        <v>26</v>
      </c>
      <c r="B32" s="109">
        <f>SUM(B22:B31)</f>
        <v>25997234</v>
      </c>
      <c r="C32" s="109">
        <f>SUM(C22:C31)</f>
        <v>0</v>
      </c>
      <c r="D32" s="109">
        <f>SUM(D22:D31)</f>
        <v>17205748.46</v>
      </c>
      <c r="E32" s="109">
        <f>SUM(E22:E31)</f>
        <v>0</v>
      </c>
      <c r="F32" s="111" t="s">
        <v>4</v>
      </c>
      <c r="G32" s="109">
        <f>B32-D32</f>
        <v>8791485.54</v>
      </c>
      <c r="H32" s="55"/>
    </row>
    <row r="33" spans="1:4" ht="18.75">
      <c r="A33" s="108" t="s">
        <v>104</v>
      </c>
      <c r="B33" s="47"/>
      <c r="C33" s="57"/>
      <c r="D33" s="101">
        <v>11576565</v>
      </c>
    </row>
    <row r="34" spans="1:4" ht="18.75">
      <c r="A34" s="98" t="s">
        <v>105</v>
      </c>
      <c r="B34" s="47"/>
      <c r="C34" s="47"/>
      <c r="D34" s="113">
        <f>D32+D33</f>
        <v>28782313.46</v>
      </c>
    </row>
    <row r="35" spans="1:4" ht="19.5" thickBot="1">
      <c r="A35" s="112" t="s">
        <v>27</v>
      </c>
      <c r="D35" s="102">
        <f>D17-D34</f>
        <v>10978204.329999998</v>
      </c>
    </row>
    <row r="36" ht="4.5" customHeight="1" thickTop="1">
      <c r="D36" s="95"/>
    </row>
    <row r="37" spans="1:6" ht="18.75">
      <c r="A37" s="84" t="s">
        <v>106</v>
      </c>
      <c r="B37" s="84"/>
      <c r="C37" s="84"/>
      <c r="D37" s="84"/>
      <c r="E37" s="84"/>
      <c r="F37" s="84"/>
    </row>
    <row r="38" spans="1:6" ht="18.75">
      <c r="A38" s="114" t="s">
        <v>182</v>
      </c>
      <c r="B38" s="114"/>
      <c r="C38" s="114"/>
      <c r="D38" s="28"/>
      <c r="E38" s="28"/>
      <c r="F38" s="114"/>
    </row>
    <row r="39" spans="1:6" ht="21">
      <c r="A39" s="94" t="s">
        <v>183</v>
      </c>
      <c r="C39" s="88"/>
      <c r="F39" s="94"/>
    </row>
    <row r="40" spans="1:5" ht="18.75">
      <c r="A40" s="94" t="s">
        <v>214</v>
      </c>
      <c r="B40" s="94"/>
      <c r="D40" s="94"/>
      <c r="E40" s="116"/>
    </row>
    <row r="41" spans="2:4" ht="18.75">
      <c r="B41" s="83"/>
      <c r="C41" s="83"/>
      <c r="D41" s="83"/>
    </row>
    <row r="42" spans="2:4" ht="18.75">
      <c r="B42" s="83"/>
      <c r="C42" s="83"/>
      <c r="D42" s="83"/>
    </row>
    <row r="43" spans="2:4" ht="18.75">
      <c r="B43" s="83"/>
      <c r="C43" s="83"/>
      <c r="D43" s="83"/>
    </row>
    <row r="44" spans="2:4" ht="18.75">
      <c r="B44" s="83"/>
      <c r="C44" s="83"/>
      <c r="D44" s="83"/>
    </row>
    <row r="45" spans="2:4" ht="18.75">
      <c r="B45" s="83"/>
      <c r="C45" s="83"/>
      <c r="D45" s="83"/>
    </row>
    <row r="46" spans="2:4" ht="18.75">
      <c r="B46" s="83"/>
      <c r="C46" s="83"/>
      <c r="D46" s="83"/>
    </row>
    <row r="47" spans="2:4" ht="18.75">
      <c r="B47" s="83"/>
      <c r="C47" s="83"/>
      <c r="D47" s="83"/>
    </row>
    <row r="48" spans="2:4" ht="18.75">
      <c r="B48" s="83"/>
      <c r="C48" s="83"/>
      <c r="D48" s="83"/>
    </row>
    <row r="49" spans="2:4" ht="18.75">
      <c r="B49" s="83"/>
      <c r="C49" s="83"/>
      <c r="D49" s="83"/>
    </row>
    <row r="50" spans="2:4" ht="18.75">
      <c r="B50" s="83"/>
      <c r="C50" s="83"/>
      <c r="D50" s="83"/>
    </row>
    <row r="51" spans="2:4" ht="18.75">
      <c r="B51" s="83"/>
      <c r="C51" s="83"/>
      <c r="D51" s="83"/>
    </row>
    <row r="52" spans="2:4" ht="18.75">
      <c r="B52" s="83"/>
      <c r="C52" s="83"/>
      <c r="D52" s="83"/>
    </row>
    <row r="53" spans="2:4" ht="18.75">
      <c r="B53" s="83"/>
      <c r="C53" s="83"/>
      <c r="D53" s="83"/>
    </row>
    <row r="55" spans="1:7" ht="18.75">
      <c r="A55" s="204"/>
      <c r="B55" s="206"/>
      <c r="C55" s="206"/>
      <c r="D55" s="206"/>
      <c r="E55" s="206"/>
      <c r="F55" s="206"/>
      <c r="G55" s="206"/>
    </row>
    <row r="56" spans="1:7" ht="18.75">
      <c r="A56" s="204"/>
      <c r="B56" s="206"/>
      <c r="C56" s="206"/>
      <c r="D56" s="206"/>
      <c r="E56" s="206"/>
      <c r="F56" s="206"/>
      <c r="G56" s="206"/>
    </row>
    <row r="58" spans="1:7" ht="18.75">
      <c r="A58" s="204"/>
      <c r="B58" s="206"/>
      <c r="C58" s="206"/>
      <c r="D58" s="206"/>
      <c r="E58" s="206"/>
      <c r="F58" s="206"/>
      <c r="G58" s="206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47"/>
    </row>
    <row r="90" spans="1:7" ht="18.75">
      <c r="A90" s="220"/>
      <c r="B90" s="220"/>
      <c r="C90" s="220"/>
      <c r="D90" s="220"/>
      <c r="E90" s="220"/>
      <c r="F90" s="220"/>
      <c r="G90" s="220"/>
    </row>
    <row r="91" spans="1:4" ht="18.75">
      <c r="A91" s="117"/>
      <c r="D91" s="31"/>
    </row>
    <row r="92" spans="1:4" ht="18.75">
      <c r="A92" s="117"/>
      <c r="D92" s="31"/>
    </row>
    <row r="93" spans="1:4" ht="18.75">
      <c r="A93" s="117"/>
      <c r="D93" s="31"/>
    </row>
    <row r="94" spans="1:4" ht="18.75">
      <c r="A94" s="117"/>
      <c r="D94" s="31"/>
    </row>
    <row r="95" spans="1:4" ht="18.75">
      <c r="A95" s="117"/>
      <c r="D95" s="31"/>
    </row>
    <row r="96" spans="1:4" ht="18.75">
      <c r="A96" s="117"/>
      <c r="D96" s="31"/>
    </row>
    <row r="97" spans="1:4" ht="18.75">
      <c r="A97" s="117"/>
      <c r="D97" s="31"/>
    </row>
    <row r="98" spans="1:4" ht="18.75">
      <c r="A98" s="117"/>
      <c r="D98" s="31"/>
    </row>
    <row r="99" spans="1:4" ht="18.75">
      <c r="A99" s="117"/>
      <c r="D99" s="31"/>
    </row>
    <row r="100" spans="1:4" ht="18.75">
      <c r="A100" s="117"/>
      <c r="D100" s="31"/>
    </row>
    <row r="101" spans="1:4" ht="18.75">
      <c r="A101" s="117"/>
      <c r="D101" s="31"/>
    </row>
    <row r="102" spans="1:4" ht="18.75">
      <c r="A102" s="117"/>
      <c r="D102" s="47"/>
    </row>
    <row r="103" ht="18.75">
      <c r="A103" s="117"/>
    </row>
    <row r="104" ht="18.75">
      <c r="A104" s="117"/>
    </row>
    <row r="105" spans="1:4" ht="18.75">
      <c r="A105" s="117"/>
      <c r="D105" s="31"/>
    </row>
    <row r="106" spans="1:4" ht="18.75">
      <c r="A106" s="117"/>
      <c r="D106" s="31"/>
    </row>
    <row r="107" spans="1:4" ht="18.75">
      <c r="A107" s="28"/>
      <c r="D107" s="31"/>
    </row>
    <row r="108" spans="1:4" ht="18.75">
      <c r="A108" s="28"/>
      <c r="D108" s="31"/>
    </row>
    <row r="109" spans="1:4" ht="18.75">
      <c r="A109" s="28"/>
      <c r="D109" s="47"/>
    </row>
    <row r="110" spans="1:4" ht="18.75">
      <c r="A110" s="28"/>
      <c r="D110" s="47"/>
    </row>
    <row r="111" spans="1:4" ht="18.75">
      <c r="A111" s="28"/>
      <c r="D111" s="30"/>
    </row>
    <row r="112" ht="18.75">
      <c r="A112" s="28"/>
    </row>
    <row r="113" ht="18.75">
      <c r="A113" s="28"/>
    </row>
    <row r="114" ht="18.75">
      <c r="A114" s="28"/>
    </row>
    <row r="115" ht="18.75">
      <c r="A115" s="28"/>
    </row>
    <row r="116" ht="18.75">
      <c r="A116" s="28"/>
    </row>
    <row r="117" ht="18.75">
      <c r="A117" s="28"/>
    </row>
    <row r="118" ht="18.75">
      <c r="A118" s="28"/>
    </row>
    <row r="119" ht="18.75">
      <c r="A119" s="28"/>
    </row>
    <row r="120" ht="18.75">
      <c r="A120" s="28"/>
    </row>
    <row r="121" ht="18.75">
      <c r="A121" s="28"/>
    </row>
    <row r="122" ht="18.75">
      <c r="A122" s="28"/>
    </row>
    <row r="123" ht="18.75">
      <c r="A123" s="28"/>
    </row>
    <row r="124" ht="18.75">
      <c r="A124" s="28"/>
    </row>
    <row r="125" ht="18.75">
      <c r="A125" s="28"/>
    </row>
    <row r="126" ht="18.75">
      <c r="A126" s="28"/>
    </row>
    <row r="127" ht="18.75">
      <c r="A127" s="28"/>
    </row>
    <row r="128" ht="18.75">
      <c r="A128" s="28"/>
    </row>
    <row r="129" ht="18.75">
      <c r="A129" s="28"/>
    </row>
    <row r="130" ht="18.75">
      <c r="A130" s="28"/>
    </row>
    <row r="131" ht="18.75">
      <c r="A131" s="28"/>
    </row>
    <row r="132" ht="18.75">
      <c r="A132" s="28"/>
    </row>
    <row r="133" ht="18.75">
      <c r="A133" s="28"/>
    </row>
  </sheetData>
  <sheetProtection/>
  <mergeCells count="12">
    <mergeCell ref="A1:H1"/>
    <mergeCell ref="A2:H2"/>
    <mergeCell ref="A3:H3"/>
    <mergeCell ref="B4:B5"/>
    <mergeCell ref="D4:D5"/>
    <mergeCell ref="A19:A20"/>
    <mergeCell ref="B19:B20"/>
    <mergeCell ref="D19:D20"/>
    <mergeCell ref="A56:G56"/>
    <mergeCell ref="A58:G58"/>
    <mergeCell ref="A90:G90"/>
    <mergeCell ref="A55:G55"/>
  </mergeCells>
  <printOptions/>
  <pageMargins left="0.7874015748031497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KKD 2011 V.2</cp:lastModifiedBy>
  <cp:lastPrinted>2015-11-02T07:50:34Z</cp:lastPrinted>
  <dcterms:created xsi:type="dcterms:W3CDTF">2007-10-01T22:21:25Z</dcterms:created>
  <dcterms:modified xsi:type="dcterms:W3CDTF">2015-11-05T03:28:19Z</dcterms:modified>
  <cp:category/>
  <cp:version/>
  <cp:contentType/>
  <cp:contentStatus/>
</cp:coreProperties>
</file>